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Owner\Downloads\"/>
    </mc:Choice>
  </mc:AlternateContent>
  <xr:revisionPtr revIDLastSave="0" documentId="13_ncr:1_{C58DBAA6-9A5A-4A46-9450-E380127668FB}" xr6:coauthVersionLast="47" xr6:coauthVersionMax="47" xr10:uidLastSave="{00000000-0000-0000-0000-000000000000}"/>
  <bookViews>
    <workbookView xWindow="-120" yWindow="-120" windowWidth="29040" windowHeight="15720" tabRatio="599" xr2:uid="{00000000-000D-0000-FFFF-FFFF00000000}"/>
  </bookViews>
  <sheets>
    <sheet name="Start Here" sheetId="13" r:id="rId1"/>
    <sheet name="Results" sheetId="24" r:id="rId2"/>
    <sheet name="1. Unboxing&amp;Setting Up" sheetId="1" r:id="rId3"/>
    <sheet name="2. Instructions" sheetId="2" r:id="rId4"/>
    <sheet name="3. Organization&amp;Simplification" sheetId="15" r:id="rId5"/>
    <sheet name="4. Consistency &amp; Flexibility" sheetId="17" r:id="rId6"/>
    <sheet name="5. Integration of Phys&amp;Virtual" sheetId="16" r:id="rId7"/>
    <sheet name="6. User Interaction" sheetId="21" r:id="rId8"/>
    <sheet name="7. Comfort" sheetId="19" r:id="rId9"/>
    <sheet name="8. Feedback to the User" sheetId="20" r:id="rId10"/>
    <sheet name="9. Intuitiveness of Virtual" sheetId="22" r:id="rId11"/>
    <sheet name="10. Collaboration" sheetId="18" r:id="rId12"/>
    <sheet name="11. Privacy" sheetId="26" r:id="rId13"/>
    <sheet name="12. Device Maintainability" sheetId="23"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9" i="24" l="1"/>
  <c r="B70" i="24"/>
  <c r="B71" i="24" s="1"/>
  <c r="C70" i="24"/>
  <c r="C71" i="24" s="1"/>
  <c r="D70" i="24"/>
  <c r="D71" i="24" s="1"/>
  <c r="E70" i="24"/>
  <c r="E71" i="24" s="1"/>
  <c r="F64" i="24" l="1"/>
  <c r="B60" i="24"/>
  <c r="F54" i="24"/>
  <c r="B55" i="24"/>
  <c r="B56" i="24" s="1"/>
  <c r="B50" i="24"/>
  <c r="B45" i="24"/>
  <c r="F39" i="24"/>
  <c r="B40" i="24"/>
  <c r="B41" i="24" s="1"/>
  <c r="B35" i="24"/>
  <c r="F19" i="24"/>
  <c r="B30" i="24"/>
  <c r="B25" i="24"/>
  <c r="B20" i="24"/>
  <c r="B21" i="24" s="1"/>
  <c r="F59" i="24" l="1"/>
  <c r="F44" i="24"/>
  <c r="F74" i="24"/>
  <c r="F49" i="24"/>
  <c r="F34" i="24"/>
  <c r="F29" i="24"/>
  <c r="F24" i="24"/>
  <c r="B36" i="24"/>
  <c r="E65" i="24"/>
  <c r="E66" i="24" s="1"/>
  <c r="D65" i="24"/>
  <c r="D66" i="24" s="1"/>
  <c r="C65" i="24"/>
  <c r="C66" i="24" s="1"/>
  <c r="B65" i="24"/>
  <c r="F14" i="24" l="1"/>
  <c r="B66" i="24"/>
  <c r="E75" i="24"/>
  <c r="E76" i="24" s="1"/>
  <c r="D75" i="24"/>
  <c r="D76" i="24" s="1"/>
  <c r="C75" i="24"/>
  <c r="C76" i="24" s="1"/>
  <c r="B75" i="24"/>
  <c r="E60" i="24"/>
  <c r="E61" i="24" s="1"/>
  <c r="D60" i="24"/>
  <c r="D61" i="24" s="1"/>
  <c r="C60" i="24"/>
  <c r="C61" i="24" s="1"/>
  <c r="B61" i="24"/>
  <c r="E45" i="24"/>
  <c r="E46" i="24" s="1"/>
  <c r="D45" i="24"/>
  <c r="D46" i="24" s="1"/>
  <c r="C45" i="24"/>
  <c r="C46" i="24" s="1"/>
  <c r="B46" i="24"/>
  <c r="E55" i="24"/>
  <c r="D55" i="24"/>
  <c r="C55" i="24"/>
  <c r="E50" i="24"/>
  <c r="E51" i="24" s="1"/>
  <c r="D50" i="24"/>
  <c r="D51" i="24" s="1"/>
  <c r="C50" i="24"/>
  <c r="C51" i="24" s="1"/>
  <c r="B51" i="24"/>
  <c r="E35" i="24"/>
  <c r="E36" i="24" s="1"/>
  <c r="D35" i="24"/>
  <c r="D36" i="24" s="1"/>
  <c r="C35" i="24"/>
  <c r="C36" i="24" s="1"/>
  <c r="E40" i="24"/>
  <c r="E41" i="24" s="1"/>
  <c r="D40" i="24"/>
  <c r="D41" i="24" s="1"/>
  <c r="C40" i="24"/>
  <c r="C41" i="24" s="1"/>
  <c r="E30" i="24"/>
  <c r="E31" i="24" s="1"/>
  <c r="D30" i="24"/>
  <c r="D31" i="24" s="1"/>
  <c r="C30" i="24"/>
  <c r="C31" i="24" s="1"/>
  <c r="B31" i="24"/>
  <c r="E25" i="24"/>
  <c r="E26" i="24" s="1"/>
  <c r="D25" i="24"/>
  <c r="D26" i="24" s="1"/>
  <c r="C25" i="24"/>
  <c r="C26" i="24" s="1"/>
  <c r="B26" i="24"/>
  <c r="E20" i="24"/>
  <c r="E21" i="24" s="1"/>
  <c r="D20" i="24"/>
  <c r="D21" i="24" s="1"/>
  <c r="C20" i="24"/>
  <c r="C21" i="24" s="1"/>
  <c r="B76" i="24" l="1"/>
  <c r="B15" i="24"/>
  <c r="B16" i="24" s="1"/>
  <c r="C56" i="24"/>
  <c r="C15" i="24"/>
  <c r="C16" i="24" s="1"/>
  <c r="E56" i="24"/>
  <c r="E15" i="24"/>
  <c r="E16" i="24" s="1"/>
  <c r="D56" i="24"/>
  <c r="D15" i="24"/>
  <c r="D16" i="24" s="1"/>
</calcChain>
</file>

<file path=xl/sharedStrings.xml><?xml version="1.0" encoding="utf-8"?>
<sst xmlns="http://schemas.openxmlformats.org/spreadsheetml/2006/main" count="457" uniqueCount="289">
  <si>
    <t>Evaluation Information</t>
  </si>
  <si>
    <t>Overall Score</t>
  </si>
  <si>
    <t>Yes</t>
  </si>
  <si>
    <t>Somewhat</t>
  </si>
  <si>
    <t>No</t>
  </si>
  <si>
    <t>N/A</t>
  </si>
  <si>
    <t>Count</t>
  </si>
  <si>
    <t>1. Unboxing &amp; Setting Up</t>
  </si>
  <si>
    <t>%</t>
  </si>
  <si>
    <t>2. Instructions</t>
  </si>
  <si>
    <t>3. Organization &amp; Simplification</t>
  </si>
  <si>
    <t>4. Consistency &amp; Flexibility</t>
  </si>
  <si>
    <t>5. Integration of Physical &amp; Virtual Worlds</t>
  </si>
  <si>
    <t>6. User Interaction</t>
  </si>
  <si>
    <t>7. Comfort</t>
  </si>
  <si>
    <t>8. Feedback to the User</t>
  </si>
  <si>
    <t>9. Intuitiveness of Virtual Elements</t>
  </si>
  <si>
    <t>10. Collaboration</t>
  </si>
  <si>
    <t>11. Privacy</t>
  </si>
  <si>
    <t>12. Device Maintainability</t>
  </si>
  <si>
    <t>Heuristic</t>
  </si>
  <si>
    <t>Element</t>
  </si>
  <si>
    <t>Checklist Item</t>
  </si>
  <si>
    <t>More Information and Examples</t>
  </si>
  <si>
    <t>Rating</t>
  </si>
  <si>
    <t>Comments About Ratings</t>
  </si>
  <si>
    <t>Device Unboxing (first-time usage)</t>
  </si>
  <si>
    <t>Is the unboxing process a positive experience?</t>
  </si>
  <si>
    <t>This can be both physical and emotional. The physical unboxing of the device itself is easy, understandable, and/or does not harm the device. Emotionally, unboxing is exciting or enjoyable for the user.</t>
  </si>
  <si>
    <t>Device Set-Up &amp; Configuration</t>
  </si>
  <si>
    <t>When the user interacts with the device for the first time, are they introduced to the user interface, basic interaction methods, and basic features/content?</t>
  </si>
  <si>
    <t>This can be in the form of a welcome page, initial introduction, tutorial, etc.</t>
  </si>
  <si>
    <t xml:space="preserve">Is a quick start guide available with the device? </t>
  </si>
  <si>
    <t xml:space="preserve">A quick start guide is a brief instruction manual that describes how to begin using the AR/MR device and risks to keep in mind when using the device (e.g., be aware of your environment, take breaks, etc.). This is often provided in the original box with the device, but can also be provided online. It is often more brief than a tutorial, only providing a simplified overview of how to start using the device. </t>
  </si>
  <si>
    <t>Is it easy to set up the device and/or application between uses?</t>
  </si>
  <si>
    <t>Setting up should be reasonably quick and easy to repeat once a user returns to the application and/or device.</t>
  </si>
  <si>
    <t>Application Set-Up</t>
  </si>
  <si>
    <t>Is a call to action (QR code, instructions to use AR, instructions to download an app, etc.) clearly marked in the physical space?</t>
  </si>
  <si>
    <t>This is often done for virtual elements that are pinned to a specific location (e.g., If the only way to see an AR/MR message is to take a picture of a real-world sign with the app). This often applies to marker-based applications, and may not apply to all applications.</t>
  </si>
  <si>
    <t>Tutorial</t>
  </si>
  <si>
    <t xml:space="preserve">Is there the option of a tutorial upon first use of the device and/or application? </t>
  </si>
  <si>
    <t>This may be called something else, such as "introduction" or "start here". These are an interactive series of instructions about how to begin using a device or application.</t>
  </si>
  <si>
    <t>Does the tutorial explain all of the necessary actions/mechanics to use the device and/or application?</t>
  </si>
  <si>
    <t>The tutorial should explain how to interact with the device (through gestures, voice, button controls, etc.), the meaning of menu options, necessary interactions (e.g., letting the user know that they may be required to walk around the environment; points out where to find more information if the user needs help; etc.), risks to keep in mind when using the device (e.g., be aware of your environment, take breaks, etc.), and how they should proceed (e.g., hold device near an engine to see more info, shoot at flying enemies, find hidden gems, click on options to learn more about the human heart, etc.).</t>
  </si>
  <si>
    <t xml:space="preserve">Is the tutorial easy to understand for both novice and experienced users?  </t>
  </si>
  <si>
    <t xml:space="preserve">The tutorial should explain the device and/or application well and in a simple manner. Novice users may need more information to get started than experienced users. One way this could be addressed is allowing experienced users to easily skip over tutorial information as appropriate.  </t>
  </si>
  <si>
    <t>Are required interactions easy to learn?</t>
  </si>
  <si>
    <r>
      <t xml:space="preserve">The actual interactions with the device should be easy to learn and </t>
    </r>
    <r>
      <rPr>
        <b/>
        <sz val="10"/>
        <color rgb="FF000000"/>
        <rFont val="Arial"/>
        <family val="2"/>
      </rPr>
      <t>NOT</t>
    </r>
    <r>
      <rPr>
        <sz val="10"/>
        <color rgb="FF000000"/>
        <rFont val="Arial"/>
        <family val="2"/>
      </rPr>
      <t xml:space="preserve"> complicated.</t>
    </r>
  </si>
  <si>
    <t>Instructions</t>
  </si>
  <si>
    <t xml:space="preserve">Is help or documentation easily accessible for the application?  </t>
  </si>
  <si>
    <t>E.g., a list of dictation and/or gesture commands, on-hover tool tips, or a link to customer service/online help.</t>
  </si>
  <si>
    <t>Are instructions easy to understand?</t>
  </si>
  <si>
    <r>
      <t xml:space="preserve">Instructions should be easy to understand and follow. The user should </t>
    </r>
    <r>
      <rPr>
        <b/>
        <sz val="10"/>
        <color rgb="FF000000"/>
        <rFont val="Arial"/>
        <family val="2"/>
      </rPr>
      <t>NOT</t>
    </r>
    <r>
      <rPr>
        <sz val="10"/>
        <color rgb="FF000000"/>
        <rFont val="Arial"/>
        <family val="2"/>
      </rPr>
      <t xml:space="preserve"> be confused about what the instructions are telling them to do. </t>
    </r>
  </si>
  <si>
    <t xml:space="preserve">Do instructions provide actionable feedback? </t>
  </si>
  <si>
    <t>E.g., "move closer" or "aim the device towards a flat surface".</t>
  </si>
  <si>
    <t xml:space="preserve">If auditory instructions are given, do these instructions match what the user is seeing in the application? </t>
  </si>
  <si>
    <t xml:space="preserve">The user can become confused if auditory instructions are not aligned with what they are seeing on the virtual screen. As the user interface or application is updated, the auditory instructions should also be updated to match. E.g., if the auditory instructions say "select the hand icon" the user should see a hand icon on the screen. </t>
  </si>
  <si>
    <t>Error Messages</t>
  </si>
  <si>
    <t>Are error messages easy to understand?</t>
  </si>
  <si>
    <t xml:space="preserve">Error messages should be easy to understand and follow. The user should not be confused about what the error messages are notifying them about. </t>
  </si>
  <si>
    <t>Do error messages provide actionable feedback?</t>
  </si>
  <si>
    <t xml:space="preserve">Does the device's user interface and/or application avoid irreversible errors? </t>
  </si>
  <si>
    <t>This can apply to either the device's user interface and application interface (e.g., a back button or home button).</t>
  </si>
  <si>
    <t>Is there a way for the user to report errors or crashes to the developer?</t>
  </si>
  <si>
    <t xml:space="preserve">E.g., includes a report crash button, a contact button, email address, etc. </t>
  </si>
  <si>
    <t>General</t>
  </si>
  <si>
    <t xml:space="preserve">Is the user eased into the virtual environment? </t>
  </si>
  <si>
    <r>
      <t xml:space="preserve">Overwhelming users during their first use of the application should be avoided. Basic interactions should be focused on while more complex features should be integrated over time. An application would </t>
    </r>
    <r>
      <rPr>
        <b/>
        <sz val="10"/>
        <rFont val="Arial"/>
        <family val="2"/>
      </rPr>
      <t>NOT</t>
    </r>
    <r>
      <rPr>
        <sz val="10"/>
        <rFont val="Arial"/>
        <family val="2"/>
      </rPr>
      <t xml:space="preserve"> be easing a user in if they were told to dodge a variety of projectiles by quickly using combos as soon as they enter the game.</t>
    </r>
  </si>
  <si>
    <t>Clutter</t>
  </si>
  <si>
    <t xml:space="preserve">Does the device's user interface and/or application avoid clutter, as appropriate?  </t>
  </si>
  <si>
    <t>This can include virtual elements, icons, text, buttons, etc. Clutter should be avoided without sacrificing clarity of how to interact with the application. One way this can be done is by only showing controls when applicable (e.g., showing "trash" icon only when a user has selected an object).</t>
  </si>
  <si>
    <t xml:space="preserve">Does the device's user interface and/or application avoid large amounts of text? </t>
  </si>
  <si>
    <t xml:space="preserve">Large blocks of text can be distracting, obstruct real-world environment or hazards, cause eye strain, or fatiguing to read. Text should be broken up into small and simple chunks wherever possible.  </t>
  </si>
  <si>
    <t>Does the screen space focus on the virtual elements rather than controls or other non-AR/MR features, as appropriate?</t>
  </si>
  <si>
    <t xml:space="preserve">In many cases, the virtual elements should be the focus of the screen rather than controls or other AR/MR features. However, this can depend on device and task at hand (such as some navigational tasks). </t>
  </si>
  <si>
    <t>Organization</t>
  </si>
  <si>
    <t>Is information organized in an understandable manner?</t>
  </si>
  <si>
    <t xml:space="preserve">It should make sense where information (e.g., virtual elements, text, or aspects of the user interface) reside in the application. Users should not have to search around the application to find what they need, as this can become frustrating. </t>
  </si>
  <si>
    <t>If the quantity of information is large, is it organized in a layered or hierarchical manner so it is easy to understand?</t>
  </si>
  <si>
    <t xml:space="preserve">This is often seen with menus, lists, or by filtering different types of information given through AR/MR (e.g., selecting "electrical wiring" or "plumbing pipes" for a house instead of only giving the user the option to see all of the information at once). This layering of information can minimize clutter and create organization.  </t>
  </si>
  <si>
    <t xml:space="preserve">Does the device's user interface and/or application avoid tasks that involve a large amount of steps to complete? </t>
  </si>
  <si>
    <t xml:space="preserve">Tasks that involve a large amount of steps to complete are difficult to remember how to do, and can frustrate the user. E.g., to view more details of a virtual brain the user has to select the object, click on the menu option, select the specific highlighted area of the brain they want to see more info on, select the type of information they want to see, and filter out irrelevant info. </t>
  </si>
  <si>
    <t>Does the application make use of all of its AR/MR functions (including information that is visual, auditory, and involved other sensory modalities)?</t>
  </si>
  <si>
    <t>All functions in an AR/MR application should have relevance or a use.</t>
  </si>
  <si>
    <t>Are virtual elements easy to delete or close out of?</t>
  </si>
  <si>
    <t>AR holograms, 2D images, audio, etc. should be easy for the user to close out of so the application does not become cluttered with irrelevant information.</t>
  </si>
  <si>
    <t>Can the user pause the application at any point?</t>
  </si>
  <si>
    <r>
      <t xml:space="preserve">he user should be able to easily stop what they are doing and return to their same spot in the application as they please. If there is an interruption in the real world environment that the user has to attend to, they should </t>
    </r>
    <r>
      <rPr>
        <b/>
        <sz val="10"/>
        <rFont val="Arial"/>
        <family val="2"/>
      </rPr>
      <t>NOT</t>
    </r>
    <r>
      <rPr>
        <sz val="10"/>
        <rFont val="Arial"/>
        <family val="2"/>
      </rPr>
      <t xml:space="preserve"> have to turn off and/or restart the application and lose their progress. E.g., include a "pause" button, automatically pause when user presses "home" button or when they take off the device</t>
    </r>
  </si>
  <si>
    <t>Are all aspects of the device's user interface and/or application (virtual elements, controls, text, etc.) clear and readable?</t>
  </si>
  <si>
    <t>This may depend on the convergence/accommodation ability of users. Older adult users may have difficulty to see virtual elements based on this and applications should accommodate for this. Microsoft's MR best practices suggests placing holograms 1.25-5m away from the user.
Text should be legible enough for users to read. This may be impacted by font size, contrast, typeface, and individual differences (age, vision acuity, color vision deficiencies, etc.). Allow for customizable settings to account for individual differences.</t>
  </si>
  <si>
    <t xml:space="preserve">Are virtual elements sized appropriately? </t>
  </si>
  <si>
    <t>E.g., Are holograms, 2D images, avatars, etc. large enough that the user is aware of them or small enough that the user does not have to back away to see it?
What is appropriate may depend on the application. For example, a virtual element may include a full-sized room that the user has to walk around to explore.</t>
  </si>
  <si>
    <t xml:space="preserve">Are virtual elements rendered a reasonable distance away from the user's targeted point? </t>
  </si>
  <si>
    <t>E.g., the virtual element is placed close enough to the where the user selected that they do not have to move to it, or placed far enough away that the user does not need to back away from it to see or interact with it.</t>
  </si>
  <si>
    <t>For mobile devices, are the controls based on known interactions for mobile devices?</t>
  </si>
  <si>
    <t>E.g., pinch to zoom, swipe to scroll, tap, etc.</t>
  </si>
  <si>
    <r>
      <t xml:space="preserve">For mobile devices, are landscape </t>
    </r>
    <r>
      <rPr>
        <b/>
        <sz val="10"/>
        <color rgb="FF000000"/>
        <rFont val="Arial"/>
        <family val="2"/>
      </rPr>
      <t>and</t>
    </r>
    <r>
      <rPr>
        <sz val="10"/>
        <color rgb="FF000000"/>
        <rFont val="Arial"/>
        <family val="2"/>
      </rPr>
      <t xml:space="preserve"> portrait mode supported?</t>
    </r>
  </si>
  <si>
    <t xml:space="preserve">The application should be responsive and allow the user to hold the phone either vertically or horizontally while interacting with their application. This allows for flexibility for the user to interact with the application in the way they are most comfortable with. </t>
  </si>
  <si>
    <t xml:space="preserve">For mobile devices, is the application responsive? </t>
  </si>
  <si>
    <t>Does the application fit many different types of mobile devices? E.g., tablet, smartphone with "notches" of unusable space on their screen, smartphones that are sized differently, etc.</t>
  </si>
  <si>
    <t xml:space="preserve">Do virtual elements act as the user would expect them to in the real world? </t>
  </si>
  <si>
    <t xml:space="preserve">AR/MR content should be consistent with real-world mental models, but do not have to be restrained by them. It may be necessary to mimic real-world items as closely as possible for some tasks, but not others. </t>
  </si>
  <si>
    <t>Does the device and/or application avoid lag, delays, jitter, drift, and other forms of virtual element malfunctions?</t>
  </si>
  <si>
    <t xml:space="preserve">This refers to malfunctions such as (but not limited to) - time delay between user movement and virtual element movement, virtual elements moving in a jagged or jittery fashion due to frame delay, and virtual elements drifting away from user's input (similar to the drift of cursor when mouse is not being used).  </t>
  </si>
  <si>
    <t>Navigation</t>
  </si>
  <si>
    <t>Is the navigation consistent throughout the device and/or application?</t>
  </si>
  <si>
    <t xml:space="preserve">Navigation throughout different areas of the device or application should remain consistent regardless of where you begin navigation from. E.g., accessing the area of the application to change the level should remain consistent on level 5 and level 15. And the process in which to access different applications on the device should be consistent whether the user is currently in the settings application or device application store.  </t>
  </si>
  <si>
    <t>Can the user navigate freely throughout aspects of the device and/or application?</t>
  </si>
  <si>
    <t xml:space="preserve">The user should be able to find and use different features of the device and/or application as they please. </t>
  </si>
  <si>
    <t>Environment</t>
  </si>
  <si>
    <t>Does the device allow for adjustment based on the environment it is being used in?</t>
  </si>
  <si>
    <t xml:space="preserve">E.g., the screen automatically dims in a darker environment, the user can choose to dim screen manually, the volume adjusts when the user is in a loud environment, etc. </t>
  </si>
  <si>
    <t xml:space="preserve">Are environmental requirements clearly defined? </t>
  </si>
  <si>
    <t>E.g., "use indoors" or "avoid bright lighting".</t>
  </si>
  <si>
    <t xml:space="preserve">Does the device and/or application remind users to be aware of their surroundings? </t>
  </si>
  <si>
    <t xml:space="preserve">Often times, AR/MR is created in a way that the user can see the real environment around them at all times. However, users may not always attend to their surroundings, and virtual elements or holograms can occlude potential hazards in the real environment. As such, the application should remind the user to be aware of their surroundings. </t>
  </si>
  <si>
    <t>Text</t>
  </si>
  <si>
    <t xml:space="preserve">Is the language that is used in the device and/or application easy to understand?  </t>
  </si>
  <si>
    <t>Users should easily understand what the device and/or application is telling them. Text should be written in a way that is clear and understandable (i.e. avoids jargon, undefined abbreviations, unfamiliar terms, appropriate reading level for the target audience).</t>
  </si>
  <si>
    <t xml:space="preserve">Are sans serif font types used, as appropriate, throughout the device and/or application? </t>
  </si>
  <si>
    <t xml:space="preserve">In most instances, fonts such as Arial, Veranda, or Helvetica are sans serif fonts and are easier to read than serif fonts (such as Times New Roman and Halesworth) on screens. However, serif fonts can be easier to read when a large amount of text is presented.  </t>
  </si>
  <si>
    <t xml:space="preserve">Is the contrast between the background and text sufficient enough that the text can be read easily under a range of normal lighting conditions?  </t>
  </si>
  <si>
    <t xml:space="preserve">Text can be difficult to read if there is not enough contrast between it and the background behind it, so it is important to choose a text and background with sufficient contrast. In addition to this, it is difficult to control exactly where an AR/MR device or application will be used. The user could be in a bright environment where text and its background could become washed out, or in a dim environment where the text and background could become too bright. </t>
  </si>
  <si>
    <t xml:space="preserve">If the text background is transparent, is the text visible across different backgrounds and under a range of normal lighting conditions? </t>
  </si>
  <si>
    <t xml:space="preserve">It is difficult to control exactly where a user will use an AR/MR device or application. It is possible that they will use it in a room with minimal distractors such as wallpaper, pictures on the wall, machinery, etc. But, it is also likely that they will be in a visually busy environment. Text can be difficult to read if there is not enough contrast between it and the background behind it, so it is important to choose a text that is large and clear enough to read in a variety of different environmental backgrounds. </t>
  </si>
  <si>
    <t xml:space="preserve">Does the application and/or device use inclusive text and images? </t>
  </si>
  <si>
    <t>Inclusive text includes using gender-neutral terms, replacing colloquial and culture-specific expressions with plain language, using welcoming language ("you" and "your" rather that "the user"), etc. Images shown should be representative of a diverse population.</t>
  </si>
  <si>
    <t>Audio</t>
  </si>
  <si>
    <t>Is the volume adjustable so the user can hear audio, even in noisy environments?</t>
  </si>
  <si>
    <t>E.g., a user can hear the audio even on a factory floor setting.</t>
  </si>
  <si>
    <t>Are auditory features understandable?</t>
  </si>
  <si>
    <t xml:space="preserve">The user should be able to understand what is being said or depicted through audio output. If spatial audio (i.e. 360 audio, 3D positional audio) is being used, the user should be able to identify what direction the audio is coming from.  </t>
  </si>
  <si>
    <t>Are captions available for auditory features as appropriate?</t>
  </si>
  <si>
    <t xml:space="preserve">Include captions for auditory features to increase accessibility. Information such as spoken words, who is speaking, and information that is important for the experience such as sound effects and where the sound came from should be included. Captions should be easy to turn on and customize for readability (e.g., size of text, contrast of text, and font styles). They should also avoid cluttering the screen by showing a limited number of words on the screen at a time.   </t>
  </si>
  <si>
    <t>Do the virtual elements help the user accomplish the required tasks in a meaningful way?</t>
  </si>
  <si>
    <t>Objects, text, audio, etc. should act as meaningful contributions to the required tasks. They should help the user complete tasks efficiently and effectively. E.g., are as clear, legible, and as realistic as necessary to complete the tasks.</t>
  </si>
  <si>
    <t>Is the visual appearance of the real-world environment sufficient to help the user accomplish required tasks?</t>
  </si>
  <si>
    <t>If the user is required to complete tasks in the real-world environment while using AR or MR (e.g., check a paper checklist, type on a computer, interact with real-world objects, etc.), the device and/or application should allow them to see clearly enough to complete the tasks.</t>
  </si>
  <si>
    <t xml:space="preserve">Are physical (real-world) elements easily distinguishable from virtual elements? </t>
  </si>
  <si>
    <t xml:space="preserve">The user should be able to easily understand if an object they want to interact with is virtual or real. These can be user interface elements, AR/MR virtual elements, auditory elements, etc.  </t>
  </si>
  <si>
    <t>Is it clear which virtual elements can be interacted with and which cannot?</t>
  </si>
  <si>
    <t xml:space="preserve">Some virtual elements may only be included for aesthetics and cannot be interacted with (e.g., a sea background behind an interactive fish hologram). It should be clear which virtual elements can be interacted with and which cannot. </t>
  </si>
  <si>
    <t xml:space="preserve">Are virtual elements accurately placed on the real environment? </t>
  </si>
  <si>
    <t>The system should know what objects need to be recognized. E.g., It can detect names of real-life equipment parts scanned and shows the correct placement of a new part. Virtual elements that are associated with a specific real-world object should accurately correspond with that object.</t>
  </si>
  <si>
    <t xml:space="preserve">Is it clear how virtual objects relate to the real world environment? </t>
  </si>
  <si>
    <t>E.g., a shadow on a table showing where the object will land if it is placed, shadows and highlights on virtual objects changing as they move due to the light source changing positions, etc.</t>
  </si>
  <si>
    <t>Obstruction</t>
  </si>
  <si>
    <t xml:space="preserve">Does the device's user interface and/or application avoid obstructing physical or virtual elements that are necessary for the users' goals?  </t>
  </si>
  <si>
    <t xml:space="preserve">The device and/or application should always allow the user to see physical or virtual elements that are necessary for them to complete their task or goals. This includes real and virtual objects, people, controls, and text. Obstruction such as virtual instructions that obstruct the necessary real-world placement of an object, holograms that block virtual controls, virtual elements that block important text, etc. should be avoided. </t>
  </si>
  <si>
    <t xml:space="preserve">Does the device's user interface and/or application avoid obstructing virtual navigation elements?  </t>
  </si>
  <si>
    <t>It should be easy to navigate throughout the application. AR/MR or non-AR/MR virtual elements should not block menu options or back buttons.</t>
  </si>
  <si>
    <t>User Control</t>
  </si>
  <si>
    <t>Does the user feel in control?</t>
  </si>
  <si>
    <t xml:space="preserve">The user should feel like they have a direct influence on the device and/or application and that they can control how it responds to their input. </t>
  </si>
  <si>
    <t>Are user interactions simple and easy to understand?</t>
  </si>
  <si>
    <t xml:space="preserve">User interactions should be simple and easy so they do not confuse the user, or cause the user to repeatedly check tutorials/instructions to remember them. </t>
  </si>
  <si>
    <t>Does the device and/or application include multiple forms of interaction so users can choose based on ability, preference, &amp; skill?</t>
  </si>
  <si>
    <t>Allowing the user to interact how it works best for them makes a more seamless interaction experience, this can be done by implementing multiple forms of input (e.g., mouse &amp; keyboard input, taps, gesture controls, voice commands, head-motion input, etc.) and/or different methods of using these input types (e.g., stationary such as sitting or standing, dynamic while moving, close or far away, ambidextrous gesture input, customization of sensitivity of input for those who may have difficulty with fine motor control, providing compatibility with assistive technologies, etc.).</t>
  </si>
  <si>
    <t>Are the forms of interaction direct when it is appropriate to use this form of interaction?</t>
  </si>
  <si>
    <t>Direct interaction can be easier to use and understand than indirect interaction (e.g., being able to manipulate a 3-D object by touching it instead of through a menu or voice command next to the object). However, direct interaction cannot always be used (e.g., if an employee needs both hands to be able to interact with an engine part, but also needs to be able to look at an AR/MR application. In this case, voice (indirect interaction) would be a better form of interaction rather than having to move their hands between the engine and AR/MR device (direct interaction)).</t>
  </si>
  <si>
    <t xml:space="preserve">Does the device and/or application avoid interactions that force the user to make large or sudden movements? </t>
  </si>
  <si>
    <t xml:space="preserve">Large or sudden movements can be hazardous. The user could pull a muscle or strike an object in a crowded environment, harming themselves or others around them. </t>
  </si>
  <si>
    <t xml:space="preserve">Does the device and/or application accommodate for the user to complete other necessary real-world tasks? </t>
  </si>
  <si>
    <t xml:space="preserve">Keep in mind that this may be one-handed, hands-free interaction, or N/A based on what types of tasks the user is required/not required to complete alongside the AR/MR experience. </t>
  </si>
  <si>
    <t>Device and/or Application Performance</t>
  </si>
  <si>
    <t>Does object manipulation work well in all instances?</t>
  </si>
  <si>
    <t xml:space="preserve">If there are multiple ways to interact with an object (e.g., "select" an object through a voice command, one-handed pinch motion, two-handed gesture, gaze, head-motion, or menu option), ensure that these interactions work well in all instances (e.g., if user is walking, interacting with another object, holding a mobile device with one hand, etc.).  If eye or head gaze is used, it is recommended to use delay timers and dwell for selection to ensure that a user's  input is intentional rather than accidental.  </t>
  </si>
  <si>
    <t xml:space="preserve">Do virtual elements adapt to the users' position appropriately? </t>
  </si>
  <si>
    <t>The device and/or application should be able to adapt virtual elements in a useful manner. If the virtual content needs to be world-locked, allowing the user to walk around it, the device and/or application should support this. This also applies to content that should be head-locked (follows the user's head position) or blended between world-locked and head-locked. The device and/or application should support interaction methods, such as rescaling the environment, that allow the user to make sense of the content.</t>
  </si>
  <si>
    <t xml:space="preserve">Does the device and/or application avoid input overloading by assigning distinct functions to buttons or gestures? </t>
  </si>
  <si>
    <t xml:space="preserve">It is best to avoid many functions for one button, gesture, or other input method as this can become confusing and difficult for users to remember. </t>
  </si>
  <si>
    <t>Physiological Comfort</t>
  </si>
  <si>
    <r>
      <t xml:space="preserve">Can the user experience the device and/or application without pain, discomfort, nausea, disorientation, etc. </t>
    </r>
    <r>
      <rPr>
        <b/>
        <sz val="10"/>
        <color rgb="FF000000"/>
        <rFont val="Arial"/>
        <family val="2"/>
      </rPr>
      <t>DURING</t>
    </r>
    <r>
      <rPr>
        <sz val="10"/>
        <color rgb="FF000000"/>
        <rFont val="Arial"/>
        <family val="2"/>
      </rPr>
      <t xml:space="preserve"> use? </t>
    </r>
  </si>
  <si>
    <t xml:space="preserve">Users should not be in pain, discomfort, or nauseous as a result of using AR/MR content. Examples of this include eye strain, skin discomfort, pain caused by the heat of the device, muscle strain, headaches, and disorientation. Allow the user to turn off any potentially hazardous functions (e.g., ensuring that flickering images are set to a minimum or can be turned off/reduced for those with epilepsy).  </t>
  </si>
  <si>
    <r>
      <t xml:space="preserve">Can the user experience the device and/or application without pain, discomfort, nausea, disorientation, etc. </t>
    </r>
    <r>
      <rPr>
        <b/>
        <sz val="10"/>
        <color rgb="FF000000"/>
        <rFont val="Arial"/>
        <family val="2"/>
      </rPr>
      <t>AFTER</t>
    </r>
    <r>
      <rPr>
        <sz val="10"/>
        <color rgb="FF000000"/>
        <rFont val="Arial"/>
        <family val="2"/>
      </rPr>
      <t xml:space="preserve"> use? </t>
    </r>
  </si>
  <si>
    <t xml:space="preserve">Is the device's weight light enough to feel comfortable? </t>
  </si>
  <si>
    <t xml:space="preserve">Heavy devices can cause fatigue. This can also differ based on population (e.g., children may not be able to withstand the same weight of a device as an adult) or amount of physical workload as a result of gesture controls or other completing activities when using the device.  </t>
  </si>
  <si>
    <t xml:space="preserve">Does the device avoid overheating to the point that it is uncomfortable to use? </t>
  </si>
  <si>
    <t xml:space="preserve">Device overheating for a head mounted display or handheld device cause the user to feel uncomfortable using the device and can become dangerous after prolonged use. It is important to avoid overheating the device to the point of discomfort for the user. </t>
  </si>
  <si>
    <t xml:space="preserve">Does the device's accessories and cords avoid hindering work? </t>
  </si>
  <si>
    <t xml:space="preserve">The device's cords and accessories should not get in the user's way when completing tasks. </t>
  </si>
  <si>
    <t xml:space="preserve">Are physical interactions with the application safe and comfortable?  </t>
  </si>
  <si>
    <t xml:space="preserve">It is important to take into account the environment in which the device is being used. A safe gesture in a spacious environment may be safe at first, but dangerous when in an industrial setting (e.g., near large manufacturing machines). </t>
  </si>
  <si>
    <t xml:space="preserve">Does the application avoid making the user walk backwards, pull their head back, or push their head downwards to see virtual elements? </t>
  </si>
  <si>
    <t xml:space="preserve">If virtual elements appear too close to the user, they may have an instinct to pull their head backwards to "look up", downwards to "look down", or walk backwards. This can cause a hazard as the user could trip over an object that is behind them or strain their neck. </t>
  </si>
  <si>
    <t xml:space="preserve">Do interactions with the device and/or application avoid tiring the user? </t>
  </si>
  <si>
    <t xml:space="preserve">User fatigue can cause them to discontinue using the device or applications, and can become dangerous in high-risk situations, such as near heavy machinery. Users should not become overly tired or fatigued after using an AR/MR device or application. </t>
  </si>
  <si>
    <t>Eye Strain</t>
  </si>
  <si>
    <t>Does the device and/or application avoid causing the user eye strain?</t>
  </si>
  <si>
    <t xml:space="preserve">Eye strain can cause the user discomfort, headaches, and even nausea. It is important to avoid causing the user eye strain in order to provide a safe and enjoyable experience. This can be done by encouraging the user to complete eye calibrations and adjusting interpupillary distance (IPD) of the device to match their own.  </t>
  </si>
  <si>
    <t>Are users reminded to take breaks?</t>
  </si>
  <si>
    <t xml:space="preserve">Overextended use can cause eye strain, discomfort, headaches, and even nausea. It is important to remind the user to take breaks to provide a safe and enjoyable experience. This can be done automatically by the application and/or device, or set by user-set options. </t>
  </si>
  <si>
    <t>Adaptability</t>
  </si>
  <si>
    <t xml:space="preserve">Does the device easily adjust for a diverse set of users?  </t>
  </si>
  <si>
    <t xml:space="preserve">The device and application should accommodate for as much of a diverse population as possible. This includes device-specific customizability for different head sizes (including inserts or resizing capabilities), face shapes, hair-styles, users with eyeglasses, interpupillary distance (IPD), etc. It also includes customizability of the application such as button remapping, sensitivity of input methods, screen magnification, contrast/luminosity, spatial vs. mono audio, voiceover, captions, and disabling non-critical virtual environment content. More examples include allowing users to access native screen readers/voice assistants, and enabling connections with assistive technology devices.  </t>
  </si>
  <si>
    <t>Does the device accommodate for personal protective equipment?</t>
  </si>
  <si>
    <t>E.g., It allows for the use of hardhats, gloves, and/or eye protection that comply with safety standards.</t>
  </si>
  <si>
    <t xml:space="preserve">Does the device and/or application provide feedback on its status? </t>
  </si>
  <si>
    <t>E.g., loading screen, visual representation when scanning the environment, notification presented when there are connection issues, etc.</t>
  </si>
  <si>
    <t xml:space="preserve">Does the device and its accessories provide feedback about battery levels and charging state? </t>
  </si>
  <si>
    <t xml:space="preserve">Users should be able to easily see the status of their device and accessories to be able to estimate how long they can use them before recharging.  </t>
  </si>
  <si>
    <t>Feedback after input or selection</t>
  </si>
  <si>
    <t xml:space="preserve">Does the device and/or application provide feedback for user input? </t>
  </si>
  <si>
    <t xml:space="preserve">When the user completes an input, the device should give the user feedback (e.g., auditory "click", tactile vibration on controller, color change on the screen, etc.). </t>
  </si>
  <si>
    <t>Does the device and/or application respond quickly to user input?</t>
  </si>
  <si>
    <t>E.g., taps, voice input, movement, etc.</t>
  </si>
  <si>
    <t>Does the device and/or application provide the user feedback after automatic selections?</t>
  </si>
  <si>
    <t>Automatic selections can occur when a user fails to provide input after a point of time. (E.g., a user fails to select either option a or b within 60 seconds, so the application automatically chooses option a for them and continues on to the next section).</t>
  </si>
  <si>
    <t xml:space="preserve">If an automatic selection occurs, does the device and/or application suggest what to do next? </t>
  </si>
  <si>
    <t>Virtual elements</t>
  </si>
  <si>
    <t xml:space="preserve">Are virtual elements and icons self-explanatory (does their form communicate function)? </t>
  </si>
  <si>
    <t xml:space="preserve">E.g., Instead of a button that states the word "save", an icon of a floppy disk can be used. </t>
  </si>
  <si>
    <t xml:space="preserve">Are virtual elements and controls placed near objects they reference? </t>
  </si>
  <si>
    <t xml:space="preserve">E.g., the word "rotate" near a ball will rotate the ball, not another AR/MR element off screen. </t>
  </si>
  <si>
    <t xml:space="preserve">If a virtual element is related to an object that is in motion, is the virtual element tightly coupled with object in motion appropriately? </t>
  </si>
  <si>
    <t xml:space="preserve">E.g., Virtual tags that label real machine parts should accurately follow the parts as the user moves and manipulates them.  </t>
  </si>
  <si>
    <t xml:space="preserve">Are virtual elements that are outside of the field of view easy to find?  </t>
  </si>
  <si>
    <t>E.g., arrows point in the direction of a virtual AR/MR object off screen.</t>
  </si>
  <si>
    <t>User</t>
  </si>
  <si>
    <t xml:space="preserve">Are available user actions identifiable? </t>
  </si>
  <si>
    <t xml:space="preserve">Users should be able to recognize and identify all of the actions available to them in a device's user interface and/or application. </t>
  </si>
  <si>
    <t xml:space="preserve">If voice commands are included, are text labels for voice commands given? </t>
  </si>
  <si>
    <t xml:space="preserve">Text labels can help clarify what the user should say for specific voice commands, and allow the user to get a quick glance of possible commands for the device or application. </t>
  </si>
  <si>
    <t xml:space="preserve">Are avatars representative of a diverse population? </t>
  </si>
  <si>
    <t>Virtual representations of real people should be representative of the diverse population that may use them. This could be portrayed through diverse presets or customizability of skin tones, body types, genders, hair texture/color, height, facial shapes, etc.).</t>
  </si>
  <si>
    <t xml:space="preserve">If users are sharing the same virtual space, are virtual landmarks included to help orient users who may be in different physical spaces?  </t>
  </si>
  <si>
    <t xml:space="preserve">Multi-user communication can be enhanced by having shared landmarks as references. These landmarks may be 3D virtual holograms, 2D elements, etc. For example, users can give instructions to one another by having the same references, "place that block over next to that hologram of a table over there." "Do you see the tool? It is next to the axel" etc.   </t>
  </si>
  <si>
    <t xml:space="preserve">Is it easy to share virtual content to other users? </t>
  </si>
  <si>
    <t>Sometimes when collaborating in an application, users want to share additional content to one another (e.g., files, webpages, holograms, video feed, etc.) It should be simple to share this content with multiple users.</t>
  </si>
  <si>
    <t xml:space="preserve"> </t>
  </si>
  <si>
    <t>Privacy</t>
  </si>
  <si>
    <t>When collaborating with others, is it clear what content is and is not private?</t>
  </si>
  <si>
    <t>It may be necessary for a user to understand what "I" see vs. "others" can see. Users may not want to share all of their virtual elements with others or may want to view it before sharing with others. It should be clear to the user what information is and is not private and how to alter those settings to make it less/more secure as necessary. I.e., Enabling a private space where the user can see and change content without sharing all content to other collaborators.</t>
  </si>
  <si>
    <t>Are avatars and virtual content rendered an adequate distance away from the user to preserve the user's personal space?</t>
  </si>
  <si>
    <t xml:space="preserve">Even in virtual environments, where avatars are present, users feel more comfortable having a personal space for themselves to interact with the environment. Avoid avatars and others' virtual objects appearing directly in front of the user, invading this personal space. </t>
  </si>
  <si>
    <t>Does the device and/or application allow for the user to easily get to a private "safe place" in the event that other users are making them uncomfortable?</t>
  </si>
  <si>
    <t>It should be easy and fast for users to get to a safe private space if other users are harassing, bullying, or making them feel uncomfortable. This may be done with a quick key, or shortcut on the device itself or in the application.</t>
  </si>
  <si>
    <t>Control</t>
  </si>
  <si>
    <t xml:space="preserve">Is it clear what another user is referencing using non-verbal cues?  </t>
  </si>
  <si>
    <t xml:space="preserve">It should be clear from another user's avatar what virtual content they are referencing or interacting with. This could be done via a gesture, head pointing, ray casting, facial expression, head nod, etc.  </t>
  </si>
  <si>
    <t xml:space="preserve">Is it clear which virtual elements can be interacted with and which cannot for each user?  </t>
  </si>
  <si>
    <t xml:space="preserve">It should be clear what can and cannot be interacted with in the moment. Some virtual elements may be "locked" for some users (so they cannot manipulate them). Is this clearly communicated to the users through image, color, text, auditory sounds, etc., as appropriate? </t>
  </si>
  <si>
    <t>Consistency</t>
  </si>
  <si>
    <t xml:space="preserve">Is content consistent across all users, as it is appropriate? </t>
  </si>
  <si>
    <t>If users are collaborating in the same AR/MR space, they should have the same AR/MR experience across devices and platforms (mobile, desktop, HMD, etc.). However, it may differ based on the purpose of the application (e.g., a professor may have greater access to different controls and content than a student using the same application).</t>
  </si>
  <si>
    <t>Is it clear how user data is collected, stored, used, and protected?</t>
  </si>
  <si>
    <t xml:space="preserve">Users should be able to recognize what information they give is kept private and what is not. This is sometimes found within help sections, additional documentation for the application, privacy settings, or within user prompts upon first use (e.g., "This app would like to access the camera to enable AR"). This should be disclosed in plain language and ask for the user's informed consent to collect data. Applications and devices should protect user data wherever possible (encoding data, avoid capturing unnecessary data, and using additional techniques such as user authentication and following laws such as HIPPA laws as appropriate).  </t>
  </si>
  <si>
    <t>Does the device and/or application allow for the user to control privacy-related content?</t>
  </si>
  <si>
    <t xml:space="preserve">Users' privacy should be protected. This includes their data, personalized settings, application-created content, etc. Some examples about how this can be done include: creating the ability to password protect a device or application, create different user accounts, or work offline. </t>
  </si>
  <si>
    <t>Bystanders and Other Users</t>
  </si>
  <si>
    <t>Does the device and/or application avoid intruding on those around the user to the utmost that the required tasks allow?</t>
  </si>
  <si>
    <t xml:space="preserve">Devices and applications should avoid intruding on the user and their environment. User data should be collected and actions towards the environment should be completed only when necessary for the tasks of the device or app. E.g., user location should only be collected if it is necessary for the user to complete a specific task with the application that requires their location. </t>
  </si>
  <si>
    <t>Is it clear to both users and bystanders when captures and/or recordings are being taken?</t>
  </si>
  <si>
    <t>e.g., a light on the user's screen and a light on the device itself, audio stating that a capture is being taken, etc.</t>
  </si>
  <si>
    <t>Is sharing virtual content to other users a mutual agreement?</t>
  </si>
  <si>
    <t xml:space="preserve">Two-party sharing consent should be encouraged between the sending party and the receiving party. This may be completed with actions such as enabling sharing settings to "on", asking users if they would like to receive virtual content before placing it in their space, having the sending party state that their virtual content is available to others and then letting the receiving party download as they please, etc. It is important to let all parties involved know that communication is occurring.  
</t>
  </si>
  <si>
    <t xml:space="preserve">E.g., "locking" virtual elements so users other than the creator of the content cannot move them around or delete them. These settings could be global (set for the entire virtual space), for a specific collaborator (E.g., "locking" permissions from one user while allowing another to move objects), or for specific objects. </t>
  </si>
  <si>
    <t>Device protection</t>
  </si>
  <si>
    <t>Is the device sturdy enough to withstand multiple uses?</t>
  </si>
  <si>
    <t xml:space="preserve">The device should be sturdy enough to avoid damage from normal use. </t>
  </si>
  <si>
    <t>Does the device have a sturdy storage case?</t>
  </si>
  <si>
    <t xml:space="preserve">The device should be stored securely to prevent any damage. </t>
  </si>
  <si>
    <t>Device upkeep</t>
  </si>
  <si>
    <t xml:space="preserve">Is it easy to clean the lenses, cameras, and other components on the device? </t>
  </si>
  <si>
    <t xml:space="preserve">It is important to be able to clean and sanitize the device, especially if multiple people will use the device.  </t>
  </si>
  <si>
    <t>Are device parts fixable and replaceable as needed?</t>
  </si>
  <si>
    <t>E.g., if a strap breaks, it should be easy to replace and install a new one.</t>
  </si>
  <si>
    <t xml:space="preserve">Does the device's battery life last long enough to perform necessary tasks of the application? </t>
  </si>
  <si>
    <t xml:space="preserve">The user should not have to interrupt their task to change or recharge the device's battery. If the necessary tasks take two hours to complete, the device's battery should also last for two hours. </t>
  </si>
  <si>
    <t>Evaluator Comments/Summary of the Heuristic Evaluation</t>
  </si>
  <si>
    <t>Type information here</t>
  </si>
  <si>
    <t>Rater:</t>
  </si>
  <si>
    <t>Application Name:</t>
  </si>
  <si>
    <t xml:space="preserve">Goals of the Application/Device: </t>
  </si>
  <si>
    <t>Device Used for this Evaluation:</t>
  </si>
  <si>
    <t>Results</t>
  </si>
  <si>
    <t>The 12 Heuristics</t>
  </si>
  <si>
    <t>The 12 AR &amp; MR Heuristic Usability Checklist © 2023 is licensed under CC BY-ND 4.0 </t>
  </si>
  <si>
    <r>
      <t xml:space="preserve">% 
</t>
    </r>
    <r>
      <rPr>
        <b/>
        <sz val="12"/>
        <color theme="1"/>
        <rFont val="Calibri"/>
        <family val="2"/>
        <scheme val="minor"/>
      </rPr>
      <t>Note:</t>
    </r>
    <r>
      <rPr>
        <sz val="12"/>
        <color theme="1"/>
        <rFont val="Calibri"/>
        <family val="2"/>
        <scheme val="minor"/>
      </rPr>
      <t xml:space="preserve"> this percentage is based on the assumption that the evaluator will be using all 109 checklist items</t>
    </r>
  </si>
  <si>
    <t>This Results tab automatically calculates an overall score and a score for each of the 12 heuristics. It also summarizes those scores into bar graphs. These results are based on the sum of the occurrences of a specific rating in the excel file ("Yes", "Somewhat", "No", and "N/A"). You can also check to see if any of the heuristics are incomplete (this is a good way to spot check if an evaluator missed any checklist items during their evaluation).
These results are meant to be used as a starting point for your analysis. It is crucial to review these quantitative results with the comments that the evaluator left on specific checklist items in each tab. The data on this Results tab can tell you which heuristics the application and/or device scored poorly or well on, but not why or how to fix the usability issues that occurred. Comments that are left in each of the individual heuristics tabs may give you these insights.</t>
  </si>
  <si>
    <t xml:space="preserve">Was the entire heuristic checklist completed? </t>
  </si>
  <si>
    <t xml:space="preserve">Was the heuristic completed? </t>
  </si>
  <si>
    <t xml:space="preserve">Was this heuristic completed? </t>
  </si>
  <si>
    <t>The Derby Dozen: an AR/MR Usability Heuristic Checklist</t>
  </si>
  <si>
    <t>How to Use this Checklist</t>
  </si>
  <si>
    <t>About this Checklist</t>
  </si>
  <si>
    <t xml:space="preserve">This toolkit includes a usability heuristic checklist for augmented reality (AR) and/or mixed reality (MR) applications and/or devices (12 heuristics and 109 total checklist items). The 12 Heuristics are shown on the left. 
This heuristic checklist and its items have been validated using an 8-step methodology to validate usability/UX heuristic checklists (Quiñones et al., 2018). They can be used to assess any AR or MR application or device, including head-mounted displays, mobile devices, marker-based applications, marker-less applications, and applications for a variety of use cases (education, training, entertainment, retail, etc.).
This heuristic checklist was developed in 2023 by Jessyca L. Derby and Dr. Barbara S. Chaparro at Embry-Riddle Aeronautical University, Daytona Beach, FL, Human Factors and Behavioral Neurobiology Department. If you have any suggestions or thoughts about how we can improve this document, please email Jessyca Derby at jessycad95@gmail.com or Dr. Barbara Chaparro at Chaparb1@erau.edu. 
</t>
  </si>
  <si>
    <t xml:space="preserve">Each tab in this toolkit contains the checklist items for that heuristic, more information about that checklist item, and a space for the evaluator to provide their ratings. 
As the evaluator completes this heuristic evaluation, they should rate each checklist item as either a "Yes" "No" "Somewhat" or "Not Applicable (N/A)" using the dropdown menu, and add any comments about why they chose that rating. These comments could include why they rated the item in this way, concerns that they have about the application and/or device, ideas on how to improve the application and/or device, or how critical it is to satisfy the heuristic item based on their application and/or device use case. 
The evaluator can choose to select or omit rating entire heuristics based on the capabilities of the application or device they are evaluating. For example, if an application allows for multi-user collaboration, the evaluator can choose to include heuristic 10. Collaboration. If an AR/MR application is being evaluated instead of a device, then the evaluator can choose to omit heuristics 1. Unboxing &amp; Setting Up and 12. Device Maintainability.
This document also includes a "Results" tab that automatically calculates an overall result summary, and a result summary for each of the 12 heuristics. Here, the evaluator can also provide specific information about the evaluation (who conducted it, what application and device was used for the evaluation, and goals of the evaluation). You have the authors' permission to edit the results tab as you need to for your own use.  
 </t>
  </si>
  <si>
    <t xml:space="preserve">Does the application allow users to preserve virtual elements from other users'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</si>
</sst>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2"/>
      <name val="Calibri"/>
      <family val="2"/>
      <scheme val="minor"/>
    </font>
    <font>
      <b/>
      <sz val="14"/>
      <name val="Arial"/>
      <family val="2"/>
    </font>
    <font>
      <sz val="10"/>
      <name val="Arial"/>
      <family val="2"/>
    </font>
    <font>
      <sz val="14"/>
      <name val="Arial"/>
      <family val="2"/>
    </font>
    <font>
      <b/>
      <sz val="10"/>
      <name val="Arial"/>
      <family val="2"/>
    </font>
    <font>
      <b/>
      <sz val="12"/>
      <name val="Calibri"/>
      <family val="2"/>
      <scheme val="minor"/>
    </font>
    <font>
      <sz val="12"/>
      <name val="Arial"/>
      <family val="2"/>
    </font>
    <font>
      <sz val="14"/>
      <color theme="1"/>
      <name val="Calibri"/>
      <family val="2"/>
      <scheme val="minor"/>
    </font>
    <font>
      <sz val="10"/>
      <color rgb="FF000000"/>
      <name val="Arial"/>
    </font>
    <font>
      <sz val="10"/>
      <color rgb="FF000000"/>
      <name val="Arial"/>
      <family val="2"/>
    </font>
    <font>
      <b/>
      <sz val="10"/>
      <color rgb="FF000000"/>
      <name val="Arial"/>
      <family val="2"/>
    </font>
    <font>
      <sz val="12"/>
      <color rgb="FF000000"/>
      <name val="Calibri"/>
      <family val="2"/>
      <scheme val="minor"/>
    </font>
    <font>
      <b/>
      <sz val="14"/>
      <color rgb="FF000000"/>
      <name val="Arial"/>
      <family val="2"/>
    </font>
    <font>
      <b/>
      <sz val="10"/>
      <name val="Calibri"/>
      <family val="2"/>
      <scheme val="minor"/>
    </font>
    <font>
      <sz val="12"/>
      <color rgb="FF000000"/>
      <name val="Calibri"/>
    </font>
    <font>
      <b/>
      <sz val="14"/>
      <color theme="1"/>
      <name val="Calibri"/>
      <family val="2"/>
      <scheme val="minor"/>
    </font>
    <font>
      <b/>
      <sz val="10"/>
      <name val="Arial"/>
    </font>
    <font>
      <sz val="10"/>
      <color theme="1"/>
      <name val="Arial"/>
      <family val="2"/>
    </font>
    <font>
      <sz val="12"/>
      <color rgb="FF000000"/>
      <name val="Calibri"/>
      <family val="2"/>
    </font>
    <font>
      <b/>
      <sz val="14"/>
      <color rgb="FF000000"/>
      <name val="Calibri"/>
      <family val="2"/>
      <scheme val="minor"/>
    </font>
    <font>
      <b/>
      <sz val="12"/>
      <color theme="1"/>
      <name val="Calibri"/>
      <family val="2"/>
      <scheme val="minor"/>
    </font>
    <font>
      <b/>
      <sz val="14"/>
      <color theme="1"/>
      <name val="Arial"/>
      <family val="2"/>
    </font>
    <font>
      <u/>
      <sz val="12"/>
      <color theme="10"/>
      <name val="Calibri"/>
      <family val="2"/>
      <scheme val="minor"/>
    </font>
    <font>
      <b/>
      <sz val="24"/>
      <color rgb="FF000000"/>
      <name val="Calibri"/>
      <family val="2"/>
      <scheme val="minor"/>
    </font>
    <font>
      <sz val="40"/>
      <color theme="0"/>
      <name val="Calibri"/>
      <family val="2"/>
      <scheme val="minor"/>
    </font>
    <font>
      <sz val="12"/>
      <color theme="0"/>
      <name val="Calibri"/>
      <family val="2"/>
      <scheme val="minor"/>
    </font>
    <font>
      <sz val="26"/>
      <name val="Calibri"/>
      <family val="2"/>
    </font>
    <font>
      <sz val="14"/>
      <color rgb="FF000000"/>
      <name val="Calibri"/>
      <family val="2"/>
    </font>
    <font>
      <u/>
      <sz val="18"/>
      <color theme="10"/>
      <name val="Calibri"/>
      <family val="2"/>
      <scheme val="minor"/>
    </font>
    <font>
      <sz val="24"/>
      <color theme="0"/>
      <name val="Calibri"/>
      <family val="2"/>
      <scheme val="minor"/>
    </font>
    <font>
      <sz val="11"/>
      <color rgb="FF000000"/>
      <name val="Calibri"/>
      <family val="2"/>
      <scheme val="minor"/>
    </font>
    <font>
      <b/>
      <sz val="11"/>
      <color rgb="FF000000"/>
      <name val="Calibri"/>
      <family val="2"/>
      <scheme val="minor"/>
    </font>
    <font>
      <sz val="14"/>
      <color rgb="FF000000"/>
      <name val="Calibri"/>
      <family val="2"/>
      <scheme val="minor"/>
    </font>
    <font>
      <sz val="18"/>
      <color rgb="FF000000"/>
      <name val="Calibri"/>
      <family val="2"/>
    </font>
    <font>
      <b/>
      <sz val="14"/>
      <color theme="0"/>
      <name val="Arial"/>
      <family val="2"/>
    </font>
  </fonts>
  <fills count="8">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rgb="FF007BFF"/>
        <bgColor indexed="64"/>
      </patternFill>
    </fill>
    <fill>
      <patternFill patternType="solid">
        <fgColor rgb="FFFFEC40"/>
        <bgColor indexed="64"/>
      </patternFill>
    </fill>
    <fill>
      <patternFill patternType="solid">
        <fgColor rgb="FF2B8CBE"/>
        <bgColor indexed="64"/>
      </patternFill>
    </fill>
    <fill>
      <patternFill patternType="solid">
        <fgColor rgb="FFDEEBF7"/>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3" fillId="0" borderId="0" applyNumberFormat="0" applyFill="0" applyBorder="0" applyAlignment="0" applyProtection="0"/>
  </cellStyleXfs>
  <cellXfs count="159">
    <xf numFmtId="0" fontId="0" fillId="0" borderId="0" xfId="0"/>
    <xf numFmtId="0" fontId="2" fillId="2" borderId="1" xfId="0" applyFont="1" applyFill="1" applyBorder="1" applyAlignment="1">
      <alignment horizontal="center" vertical="top" wrapText="1"/>
    </xf>
    <xf numFmtId="0" fontId="3" fillId="3" borderId="1" xfId="0" applyFont="1" applyFill="1" applyBorder="1" applyAlignment="1">
      <alignment vertical="top" wrapText="1"/>
    </xf>
    <xf numFmtId="0" fontId="4" fillId="2" borderId="1" xfId="0" applyFont="1" applyFill="1" applyBorder="1" applyAlignment="1">
      <alignment vertical="top" wrapText="1"/>
    </xf>
    <xf numFmtId="0" fontId="5" fillId="2" borderId="1" xfId="0" applyFont="1" applyFill="1" applyBorder="1" applyAlignment="1">
      <alignment horizontal="center" vertical="top" wrapText="1"/>
    </xf>
    <xf numFmtId="0" fontId="3" fillId="2" borderId="1" xfId="0" applyFont="1" applyFill="1" applyBorder="1" applyAlignment="1">
      <alignment vertical="top" wrapText="1"/>
    </xf>
    <xf numFmtId="0" fontId="3" fillId="0" borderId="1" xfId="0" applyFont="1" applyBorder="1" applyAlignment="1">
      <alignment vertical="top" wrapText="1"/>
    </xf>
    <xf numFmtId="0" fontId="2" fillId="0" borderId="1" xfId="0" applyFont="1" applyBorder="1" applyAlignment="1">
      <alignment horizontal="center" vertical="top" wrapText="1"/>
    </xf>
    <xf numFmtId="0" fontId="6" fillId="0" borderId="1" xfId="0" applyFont="1" applyBorder="1" applyAlignment="1">
      <alignment horizontal="center" vertical="top" wrapText="1"/>
    </xf>
    <xf numFmtId="0" fontId="3" fillId="3" borderId="2" xfId="0" applyFont="1" applyFill="1" applyBorder="1" applyAlignment="1">
      <alignment vertical="top" wrapText="1"/>
    </xf>
    <xf numFmtId="0" fontId="3" fillId="3" borderId="1" xfId="0" applyFont="1" applyFill="1" applyBorder="1" applyAlignment="1">
      <alignment vertical="top"/>
    </xf>
    <xf numFmtId="0" fontId="5" fillId="0" borderId="1" xfId="0" applyFont="1" applyBorder="1" applyAlignment="1">
      <alignment horizontal="center" vertical="top" wrapText="1"/>
    </xf>
    <xf numFmtId="0" fontId="3" fillId="0" borderId="2" xfId="0" applyFont="1" applyBorder="1" applyAlignment="1">
      <alignment vertical="top" wrapText="1"/>
    </xf>
    <xf numFmtId="0" fontId="4" fillId="0" borderId="1" xfId="0" applyFont="1" applyBorder="1" applyAlignment="1">
      <alignment vertical="top" wrapText="1"/>
    </xf>
    <xf numFmtId="0" fontId="3" fillId="0" borderId="1" xfId="0" applyFont="1" applyBorder="1" applyAlignment="1">
      <alignment horizontal="left" vertical="top" wrapText="1"/>
    </xf>
    <xf numFmtId="0" fontId="4" fillId="0" borderId="1" xfId="0" applyFont="1" applyBorder="1" applyAlignment="1">
      <alignment horizontal="center" vertical="top" wrapText="1"/>
    </xf>
    <xf numFmtId="0" fontId="0" fillId="0" borderId="0" xfId="0" applyAlignment="1">
      <alignment vertical="top"/>
    </xf>
    <xf numFmtId="0" fontId="5" fillId="0" borderId="4" xfId="0" applyFont="1" applyBorder="1" applyAlignment="1">
      <alignment horizontal="center" vertical="top" wrapText="1"/>
    </xf>
    <xf numFmtId="0" fontId="0" fillId="0" borderId="4" xfId="0" applyBorder="1"/>
    <xf numFmtId="0" fontId="5" fillId="2" borderId="4" xfId="0" applyFont="1" applyFill="1" applyBorder="1" applyAlignment="1">
      <alignment horizontal="center" vertical="top" wrapText="1"/>
    </xf>
    <xf numFmtId="0" fontId="2" fillId="0" borderId="5" xfId="0" applyFont="1" applyBorder="1" applyAlignment="1">
      <alignment horizontal="center" vertical="top" wrapText="1"/>
    </xf>
    <xf numFmtId="0" fontId="2" fillId="2" borderId="6" xfId="0" applyFont="1" applyFill="1" applyBorder="1" applyAlignment="1">
      <alignment horizontal="center" vertical="top" wrapText="1"/>
    </xf>
    <xf numFmtId="0" fontId="2" fillId="0" borderId="4"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2" fillId="2" borderId="4" xfId="0" applyFont="1" applyFill="1" applyBorder="1" applyAlignment="1">
      <alignment horizontal="center" vertical="top" wrapText="1"/>
    </xf>
    <xf numFmtId="0" fontId="4" fillId="0" borderId="4" xfId="0" applyFont="1" applyBorder="1" applyAlignment="1">
      <alignment vertical="top" wrapText="1"/>
    </xf>
    <xf numFmtId="0" fontId="10" fillId="0" borderId="1" xfId="0" applyFont="1" applyBorder="1" applyAlignment="1">
      <alignment vertical="top" wrapText="1"/>
    </xf>
    <xf numFmtId="0" fontId="12" fillId="0" borderId="0" xfId="0" applyFont="1"/>
    <xf numFmtId="0" fontId="10" fillId="0" borderId="7" xfId="0" applyFont="1" applyBorder="1" applyAlignment="1">
      <alignment vertical="top" wrapText="1"/>
    </xf>
    <xf numFmtId="0" fontId="10" fillId="0" borderId="1" xfId="0" applyFont="1" applyBorder="1" applyAlignment="1">
      <alignment horizontal="left" vertical="top" wrapText="1"/>
    </xf>
    <xf numFmtId="0" fontId="10" fillId="0" borderId="6" xfId="0" applyFont="1" applyBorder="1" applyAlignment="1">
      <alignment vertical="top" wrapText="1"/>
    </xf>
    <xf numFmtId="0" fontId="13" fillId="0" borderId="4" xfId="0" applyFont="1" applyBorder="1" applyAlignment="1">
      <alignment horizontal="center" vertical="top" wrapText="1"/>
    </xf>
    <xf numFmtId="0" fontId="10" fillId="0" borderId="4" xfId="0" applyFont="1" applyBorder="1" applyAlignment="1">
      <alignment vertical="top" wrapText="1"/>
    </xf>
    <xf numFmtId="0" fontId="11" fillId="0" borderId="1" xfId="0" applyFont="1" applyBorder="1" applyAlignment="1">
      <alignment horizontal="center" vertical="top" wrapText="1"/>
    </xf>
    <xf numFmtId="0" fontId="12" fillId="0" borderId="1" xfId="0" applyFont="1" applyBorder="1" applyAlignment="1">
      <alignment vertical="top" wrapText="1"/>
    </xf>
    <xf numFmtId="0" fontId="14" fillId="0" borderId="1" xfId="0" applyFont="1" applyBorder="1" applyAlignment="1">
      <alignment horizontal="center" vertical="top" wrapText="1"/>
    </xf>
    <xf numFmtId="0" fontId="9" fillId="0" borderId="0" xfId="0" applyFont="1" applyAlignment="1">
      <alignment vertical="top" wrapText="1"/>
    </xf>
    <xf numFmtId="0" fontId="17" fillId="0" borderId="1" xfId="0" applyFont="1" applyBorder="1" applyAlignment="1">
      <alignment horizontal="center" vertical="top" wrapText="1"/>
    </xf>
    <xf numFmtId="0" fontId="17" fillId="2" borderId="6" xfId="0" applyFont="1" applyFill="1" applyBorder="1" applyAlignment="1">
      <alignment horizontal="center" vertical="top" wrapText="1"/>
    </xf>
    <xf numFmtId="0" fontId="0" fillId="0" borderId="14" xfId="0" applyBorder="1"/>
    <xf numFmtId="0" fontId="3" fillId="3" borderId="4" xfId="0" applyFont="1" applyFill="1" applyBorder="1" applyAlignment="1">
      <alignment vertical="top" wrapText="1"/>
    </xf>
    <xf numFmtId="0" fontId="5" fillId="0" borderId="5" xfId="0" applyFont="1" applyBorder="1" applyAlignment="1">
      <alignment horizontal="center" vertical="top" wrapText="1"/>
    </xf>
    <xf numFmtId="0" fontId="3" fillId="0" borderId="7" xfId="0" applyFont="1" applyBorder="1" applyAlignment="1">
      <alignment vertical="top" wrapText="1"/>
    </xf>
    <xf numFmtId="0" fontId="5" fillId="2" borderId="6" xfId="0" applyFont="1" applyFill="1" applyBorder="1" applyAlignment="1">
      <alignment horizontal="center" vertical="top" wrapText="1"/>
    </xf>
    <xf numFmtId="0" fontId="18" fillId="0" borderId="1" xfId="0" applyFont="1" applyBorder="1" applyAlignment="1">
      <alignment vertical="top" wrapText="1"/>
    </xf>
    <xf numFmtId="0" fontId="0" fillId="0" borderId="4" xfId="0" applyBorder="1" applyAlignment="1">
      <alignment vertical="top"/>
    </xf>
    <xf numFmtId="0" fontId="2" fillId="2" borderId="18" xfId="0" applyFont="1" applyFill="1" applyBorder="1" applyAlignment="1">
      <alignment horizontal="center" vertical="top" wrapText="1"/>
    </xf>
    <xf numFmtId="0" fontId="5" fillId="0" borderId="18" xfId="0" applyFont="1" applyBorder="1" applyAlignment="1">
      <alignment horizontal="center" vertical="top" wrapText="1"/>
    </xf>
    <xf numFmtId="0" fontId="2" fillId="2" borderId="3" xfId="0" applyFont="1" applyFill="1" applyBorder="1" applyAlignment="1">
      <alignment horizontal="center" vertical="top" wrapText="1"/>
    </xf>
    <xf numFmtId="0" fontId="2" fillId="0" borderId="19" xfId="0" applyFont="1" applyBorder="1" applyAlignment="1">
      <alignment horizontal="center" vertical="top" wrapText="1"/>
    </xf>
    <xf numFmtId="0" fontId="5" fillId="0" borderId="19" xfId="0" applyFont="1" applyBorder="1" applyAlignment="1">
      <alignment horizontal="center" vertical="top" wrapText="1"/>
    </xf>
    <xf numFmtId="0" fontId="7" fillId="0" borderId="0" xfId="0" applyFont="1" applyAlignment="1">
      <alignment horizontal="center" vertical="top" wrapText="1"/>
    </xf>
    <xf numFmtId="0" fontId="1" fillId="0" borderId="0" xfId="0" applyFont="1" applyAlignment="1">
      <alignment vertical="top"/>
    </xf>
    <xf numFmtId="0" fontId="2" fillId="0" borderId="0" xfId="0" applyFont="1" applyAlignment="1">
      <alignment horizontal="center" vertical="top" wrapText="1"/>
    </xf>
    <xf numFmtId="0" fontId="10" fillId="0" borderId="0" xfId="0" applyFont="1" applyAlignment="1">
      <alignment vertical="top" wrapText="1"/>
    </xf>
    <xf numFmtId="0" fontId="4" fillId="0" borderId="21" xfId="0" applyFont="1" applyBorder="1" applyAlignment="1">
      <alignment vertical="top" wrapText="1"/>
    </xf>
    <xf numFmtId="0" fontId="0" fillId="0" borderId="21" xfId="0" applyBorder="1" applyAlignment="1">
      <alignment vertical="top"/>
    </xf>
    <xf numFmtId="0" fontId="7" fillId="0" borderId="21" xfId="0" applyFont="1" applyBorder="1" applyAlignment="1">
      <alignment horizontal="center" vertical="top" wrapText="1"/>
    </xf>
    <xf numFmtId="0" fontId="1" fillId="0" borderId="21" xfId="0" applyFont="1" applyBorder="1" applyAlignment="1">
      <alignment vertical="top"/>
    </xf>
    <xf numFmtId="0" fontId="0" fillId="0" borderId="21" xfId="0" applyBorder="1"/>
    <xf numFmtId="0" fontId="5" fillId="0" borderId="0" xfId="0" applyFont="1" applyAlignment="1">
      <alignment horizontal="center" vertical="top" wrapText="1"/>
    </xf>
    <xf numFmtId="0" fontId="0" fillId="0" borderId="14" xfId="0" applyBorder="1" applyAlignment="1">
      <alignment wrapText="1"/>
    </xf>
    <xf numFmtId="0" fontId="0" fillId="0" borderId="0" xfId="0" applyAlignment="1">
      <alignment wrapText="1"/>
    </xf>
    <xf numFmtId="0" fontId="5" fillId="2" borderId="4" xfId="0" applyFont="1" applyFill="1" applyBorder="1" applyAlignment="1">
      <alignment horizontal="center" vertical="top"/>
    </xf>
    <xf numFmtId="0" fontId="3" fillId="0" borderId="3" xfId="0" applyFont="1" applyBorder="1" applyAlignment="1">
      <alignment horizontal="center" vertical="top" wrapText="1"/>
    </xf>
    <xf numFmtId="0" fontId="10" fillId="0" borderId="20" xfId="0" applyFont="1" applyBorder="1" applyAlignment="1">
      <alignment vertical="top" wrapText="1"/>
    </xf>
    <xf numFmtId="0" fontId="3" fillId="2" borderId="4" xfId="0" applyFont="1" applyFill="1" applyBorder="1" applyAlignment="1">
      <alignment horizontal="center" vertical="top" wrapText="1"/>
    </xf>
    <xf numFmtId="0" fontId="3" fillId="3" borderId="19" xfId="0" applyFont="1" applyFill="1" applyBorder="1" applyAlignment="1">
      <alignment vertical="top" wrapText="1"/>
    </xf>
    <xf numFmtId="0" fontId="3" fillId="0" borderId="4" xfId="0" applyFont="1" applyBorder="1" applyAlignment="1">
      <alignment horizontal="center" vertical="top" wrapText="1"/>
    </xf>
    <xf numFmtId="0" fontId="4" fillId="2" borderId="4" xfId="0" applyFont="1" applyFill="1" applyBorder="1" applyAlignment="1">
      <alignment horizontal="center" vertical="top" wrapText="1"/>
    </xf>
    <xf numFmtId="0" fontId="3" fillId="0" borderId="4" xfId="0" applyFont="1" applyBorder="1" applyAlignment="1">
      <alignment vertical="top" wrapText="1"/>
    </xf>
    <xf numFmtId="0" fontId="10" fillId="0" borderId="19" xfId="0" applyFont="1" applyBorder="1" applyAlignment="1">
      <alignment vertical="top" wrapText="1"/>
    </xf>
    <xf numFmtId="0" fontId="9" fillId="0" borderId="14"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horizontal="center" vertical="top" wrapText="1"/>
    </xf>
    <xf numFmtId="0" fontId="13" fillId="2"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0" fontId="18" fillId="0" borderId="6" xfId="0" applyFont="1" applyBorder="1" applyAlignment="1">
      <alignment vertical="top" wrapText="1"/>
    </xf>
    <xf numFmtId="0" fontId="22" fillId="0" borderId="1" xfId="0" applyFont="1" applyBorder="1" applyAlignment="1">
      <alignment horizontal="center" vertical="top" wrapText="1"/>
    </xf>
    <xf numFmtId="0" fontId="9" fillId="0" borderId="4" xfId="0" applyFont="1" applyBorder="1" applyAlignment="1">
      <alignment vertical="top" wrapText="1"/>
    </xf>
    <xf numFmtId="0" fontId="16" fillId="0" borderId="0" xfId="0" applyFont="1" applyAlignment="1">
      <alignment wrapText="1"/>
    </xf>
    <xf numFmtId="0" fontId="8" fillId="0" borderId="0" xfId="0" applyFont="1" applyAlignment="1">
      <alignment wrapText="1"/>
    </xf>
    <xf numFmtId="0" fontId="26" fillId="4" borderId="0" xfId="0" applyFont="1" applyFill="1"/>
    <xf numFmtId="0" fontId="0" fillId="2" borderId="0" xfId="0" applyFill="1"/>
    <xf numFmtId="0" fontId="15" fillId="2" borderId="0" xfId="0" applyFont="1" applyFill="1" applyAlignment="1">
      <alignment vertical="top" wrapText="1"/>
    </xf>
    <xf numFmtId="0" fontId="0" fillId="2" borderId="0" xfId="0" applyFill="1" applyAlignment="1">
      <alignment vertical="top"/>
    </xf>
    <xf numFmtId="0" fontId="26" fillId="2" borderId="0" xfId="0" applyFont="1" applyFill="1"/>
    <xf numFmtId="0" fontId="15" fillId="2" borderId="0" xfId="0" applyFont="1" applyFill="1" applyAlignment="1" applyProtection="1">
      <alignment horizontal="left" vertical="top" wrapText="1"/>
      <protection locked="0"/>
    </xf>
    <xf numFmtId="0" fontId="19" fillId="2" borderId="0" xfId="0" applyFont="1" applyFill="1" applyAlignment="1" applyProtection="1">
      <alignment vertical="top" wrapText="1"/>
      <protection locked="0"/>
    </xf>
    <xf numFmtId="0" fontId="19" fillId="2" borderId="0" xfId="0" applyFont="1" applyFill="1" applyAlignment="1" applyProtection="1">
      <alignment horizontal="left" vertical="top" wrapText="1"/>
      <protection locked="0"/>
    </xf>
    <xf numFmtId="0" fontId="28" fillId="2" borderId="0" xfId="0" applyFont="1" applyFill="1" applyAlignment="1" applyProtection="1">
      <alignment vertical="top" wrapText="1"/>
      <protection locked="0"/>
    </xf>
    <xf numFmtId="0" fontId="29" fillId="0" borderId="15" xfId="1" applyFont="1" applyBorder="1"/>
    <xf numFmtId="0" fontId="24" fillId="0" borderId="0" xfId="0" applyFont="1" applyAlignment="1">
      <alignment vertical="top"/>
    </xf>
    <xf numFmtId="0" fontId="31" fillId="0" borderId="0" xfId="0" applyFont="1" applyAlignment="1">
      <alignment horizontal="left" vertical="top" wrapText="1"/>
    </xf>
    <xf numFmtId="0" fontId="32" fillId="0" borderId="0" xfId="0" applyFont="1" applyAlignment="1">
      <alignment horizontal="left" vertical="center" wrapText="1"/>
    </xf>
    <xf numFmtId="0" fontId="31" fillId="0" borderId="0" xfId="0" applyFont="1" applyAlignment="1">
      <alignment vertical="top" wrapText="1"/>
    </xf>
    <xf numFmtId="0" fontId="12" fillId="0" borderId="0" xfId="0" applyFont="1" applyAlignment="1">
      <alignment horizontal="left" vertical="top" wrapText="1"/>
    </xf>
    <xf numFmtId="0" fontId="0" fillId="0" borderId="0" xfId="0" applyAlignment="1">
      <alignment horizontal="right"/>
    </xf>
    <xf numFmtId="0" fontId="0" fillId="0" borderId="0" xfId="0" applyAlignment="1">
      <alignment horizontal="right" wrapText="1"/>
    </xf>
    <xf numFmtId="0" fontId="34" fillId="2" borderId="34" xfId="0" applyFont="1" applyFill="1" applyBorder="1" applyAlignment="1" applyProtection="1">
      <alignment horizontal="left" vertical="top" wrapText="1"/>
      <protection locked="0"/>
    </xf>
    <xf numFmtId="0" fontId="29" fillId="2" borderId="33" xfId="1" applyFont="1" applyFill="1" applyBorder="1" applyAlignment="1">
      <alignment vertical="center"/>
    </xf>
    <xf numFmtId="0" fontId="34" fillId="2" borderId="25" xfId="0" applyFont="1" applyFill="1" applyBorder="1" applyAlignment="1" applyProtection="1">
      <alignment horizontal="left" vertical="top" wrapText="1"/>
      <protection locked="0"/>
    </xf>
    <xf numFmtId="0" fontId="0" fillId="2" borderId="34" xfId="0" applyFill="1" applyBorder="1"/>
    <xf numFmtId="0" fontId="0" fillId="2" borderId="35" xfId="0" applyFill="1" applyBorder="1"/>
    <xf numFmtId="0" fontId="0" fillId="2" borderId="33" xfId="0" applyFill="1" applyBorder="1"/>
    <xf numFmtId="0" fontId="26" fillId="6" borderId="0" xfId="0" applyFont="1" applyFill="1"/>
    <xf numFmtId="0" fontId="25" fillId="2" borderId="0" xfId="0" applyFont="1" applyFill="1" applyAlignment="1">
      <alignment horizontal="center" vertical="center"/>
    </xf>
    <xf numFmtId="0" fontId="27" fillId="7" borderId="33" xfId="0" applyFont="1" applyFill="1" applyBorder="1" applyAlignment="1" applyProtection="1">
      <alignment horizontal="center" vertical="center" wrapText="1"/>
      <protection locked="0"/>
    </xf>
    <xf numFmtId="0" fontId="0" fillId="2" borderId="0" xfId="0" quotePrefix="1" applyFill="1"/>
    <xf numFmtId="0" fontId="20" fillId="0" borderId="26" xfId="0" applyFont="1" applyBorder="1" applyAlignment="1">
      <alignment vertical="center" wrapText="1"/>
    </xf>
    <xf numFmtId="0" fontId="20" fillId="0" borderId="29" xfId="0" applyFont="1" applyBorder="1" applyAlignment="1">
      <alignment vertical="center" wrapText="1"/>
    </xf>
    <xf numFmtId="0" fontId="16" fillId="0" borderId="29" xfId="0" applyFont="1" applyBorder="1" applyAlignment="1">
      <alignment vertical="center" wrapText="1"/>
    </xf>
    <xf numFmtId="0" fontId="16" fillId="0" borderId="31" xfId="0" applyFont="1" applyBorder="1" applyAlignment="1">
      <alignment vertical="center" wrapText="1"/>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 fillId="0" borderId="36" xfId="0" applyFont="1" applyBorder="1" applyAlignment="1">
      <alignment vertical="top" wrapText="1"/>
    </xf>
    <xf numFmtId="0" fontId="3" fillId="0" borderId="37" xfId="0" applyFont="1" applyBorder="1" applyAlignment="1">
      <alignment horizontal="center" vertical="top" wrapText="1"/>
    </xf>
    <xf numFmtId="0" fontId="3" fillId="0" borderId="38" xfId="0" applyFont="1" applyBorder="1" applyAlignment="1">
      <alignment vertical="top" wrapText="1"/>
    </xf>
    <xf numFmtId="0" fontId="3" fillId="0" borderId="18" xfId="0" applyFont="1" applyBorder="1" applyAlignment="1">
      <alignment horizontal="center" vertical="top" wrapText="1"/>
    </xf>
    <xf numFmtId="0" fontId="3" fillId="0" borderId="19" xfId="0" applyFont="1" applyBorder="1" applyAlignment="1">
      <alignment vertical="top" wrapText="1"/>
    </xf>
    <xf numFmtId="0" fontId="25" fillId="6" borderId="0" xfId="0" applyFont="1" applyFill="1" applyAlignment="1">
      <alignment horizontal="center" vertical="center"/>
    </xf>
    <xf numFmtId="0" fontId="27" fillId="7" borderId="34" xfId="0" applyFont="1" applyFill="1" applyBorder="1" applyAlignment="1" applyProtection="1">
      <alignment horizontal="center" vertical="center" wrapText="1"/>
      <protection locked="0"/>
    </xf>
    <xf numFmtId="0" fontId="27" fillId="7" borderId="33" xfId="0" applyFont="1" applyFill="1" applyBorder="1" applyAlignment="1" applyProtection="1">
      <alignment horizontal="center" vertical="center" wrapText="1"/>
      <protection locked="0"/>
    </xf>
    <xf numFmtId="0" fontId="8" fillId="0" borderId="39" xfId="0" applyFont="1" applyBorder="1" applyAlignment="1">
      <alignment horizontal="center" wrapText="1"/>
    </xf>
    <xf numFmtId="0" fontId="8" fillId="0" borderId="32" xfId="0" applyFont="1" applyBorder="1" applyAlignment="1">
      <alignment horizontal="center" wrapText="1"/>
    </xf>
    <xf numFmtId="0" fontId="8" fillId="0" borderId="40" xfId="0" applyFont="1" applyBorder="1" applyAlignment="1">
      <alignment horizont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0" xfId="0" applyFont="1" applyAlignment="1">
      <alignment horizontal="center" vertical="center" wrapText="1"/>
    </xf>
    <xf numFmtId="0" fontId="31" fillId="0" borderId="13"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0" fillId="0" borderId="0" xfId="0" applyAlignment="1">
      <alignment horizontal="center"/>
    </xf>
    <xf numFmtId="0" fontId="30" fillId="6" borderId="9" xfId="0" applyFont="1" applyFill="1" applyBorder="1" applyAlignment="1">
      <alignment horizontal="center" vertical="top"/>
    </xf>
    <xf numFmtId="0" fontId="30" fillId="6" borderId="10" xfId="0" applyFont="1" applyFill="1" applyBorder="1" applyAlignment="1">
      <alignment horizontal="center" vertical="top"/>
    </xf>
    <xf numFmtId="0" fontId="30" fillId="6" borderId="11" xfId="0" applyFont="1" applyFill="1" applyBorder="1" applyAlignment="1">
      <alignment horizontal="center" vertical="top"/>
    </xf>
    <xf numFmtId="0" fontId="30" fillId="6" borderId="17" xfId="0" applyFont="1" applyFill="1" applyBorder="1" applyAlignment="1">
      <alignment horizontal="center" vertical="top"/>
    </xf>
    <xf numFmtId="0" fontId="30" fillId="6" borderId="15" xfId="0" applyFont="1" applyFill="1" applyBorder="1" applyAlignment="1">
      <alignment horizontal="center" vertical="top"/>
    </xf>
    <xf numFmtId="0" fontId="30" fillId="6" borderId="16" xfId="0" applyFont="1" applyFill="1" applyBorder="1" applyAlignment="1">
      <alignment horizontal="center" vertical="top"/>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3" fillId="0" borderId="17" xfId="0" applyFont="1" applyBorder="1" applyAlignment="1">
      <alignment horizontal="left" vertical="top" wrapText="1"/>
    </xf>
    <xf numFmtId="0" fontId="33" fillId="0" borderId="15" xfId="0" applyFont="1" applyBorder="1" applyAlignment="1">
      <alignment horizontal="left" vertical="top" wrapText="1"/>
    </xf>
    <xf numFmtId="0" fontId="33" fillId="0" borderId="16" xfId="0" applyFont="1" applyBorder="1" applyAlignment="1">
      <alignment horizontal="left" vertical="top" wrapText="1"/>
    </xf>
    <xf numFmtId="0" fontId="16" fillId="5" borderId="9"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xf>
    <xf numFmtId="0" fontId="8" fillId="0" borderId="27" xfId="0" applyFont="1" applyBorder="1" applyAlignment="1">
      <alignment horizontal="center" wrapText="1"/>
    </xf>
    <xf numFmtId="0" fontId="8" fillId="0" borderId="28" xfId="0" applyFont="1" applyBorder="1" applyAlignment="1">
      <alignment horizontal="center" wrapText="1"/>
    </xf>
    <xf numFmtId="0" fontId="8" fillId="0" borderId="1" xfId="0" applyFont="1" applyBorder="1" applyAlignment="1">
      <alignment horizontal="center" wrapText="1"/>
    </xf>
    <xf numFmtId="0" fontId="8" fillId="0" borderId="30" xfId="0" applyFont="1" applyBorder="1" applyAlignment="1">
      <alignment horizontal="center" wrapText="1"/>
    </xf>
    <xf numFmtId="0" fontId="16" fillId="5" borderId="22" xfId="0" applyFont="1" applyFill="1" applyBorder="1" applyAlignment="1">
      <alignment horizontal="center" vertical="center"/>
    </xf>
    <xf numFmtId="0" fontId="16" fillId="5" borderId="23" xfId="0" applyFont="1" applyFill="1" applyBorder="1" applyAlignment="1">
      <alignment horizontal="center" vertical="center"/>
    </xf>
    <xf numFmtId="0" fontId="16" fillId="5" borderId="24" xfId="0" applyFont="1" applyFill="1" applyBorder="1" applyAlignment="1">
      <alignment horizontal="center" vertical="center"/>
    </xf>
  </cellXfs>
  <cellStyles count="2">
    <cellStyle name="Hyperlink" xfId="1" builtinId="8"/>
    <cellStyle name="Normal" xfId="0" builtinId="0"/>
  </cellStyles>
  <dxfs count="2">
    <dxf>
      <font>
        <b/>
        <i val="0"/>
        <color theme="0"/>
      </font>
      <fill>
        <patternFill>
          <bgColor rgb="FFA80000"/>
        </patternFill>
      </fill>
    </dxf>
    <dxf>
      <fill>
        <patternFill>
          <bgColor theme="9" tint="0.39994506668294322"/>
        </patternFill>
      </fill>
    </dxf>
  </dxfs>
  <tableStyles count="0" defaultTableStyle="TableStyleMedium2" defaultPivotStyle="PivotStyleLight16"/>
  <colors>
    <mruColors>
      <color rgb="FFDEEBF7"/>
      <color rgb="FF2B8CBE"/>
      <color rgb="FFA80000"/>
      <color rgb="FF20B2AA"/>
      <color rgb="FF9ECAE1"/>
      <color rgb="FF3182BD"/>
      <color rgb="FFA6BDDB"/>
      <color rgb="FFB3E0FF"/>
      <color rgb="FFFFEC40"/>
      <color rgb="FF007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Ratings</a:t>
            </a:r>
            <a:r>
              <a:rPr lang="en-US" baseline="0"/>
              <a:t> </a:t>
            </a:r>
            <a:r>
              <a:rPr lang="en-US"/>
              <a:t>by Rating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strRef>
              <c:f>Results!$B$13</c:f>
              <c:strCache>
                <c:ptCount val="1"/>
                <c:pt idx="0">
                  <c:v>Overall Score</c:v>
                </c:pt>
              </c:strCache>
            </c:strRef>
          </c:tx>
          <c:spPr>
            <a:solidFill>
              <a:schemeClr val="accent5"/>
            </a:solidFill>
            <a:ln>
              <a:noFill/>
            </a:ln>
            <a:effectLst/>
          </c:spPr>
          <c:invertIfNegative val="0"/>
          <c:cat>
            <c:strRef>
              <c:f>Results!$B$14:$E$14</c:f>
              <c:strCache>
                <c:ptCount val="4"/>
                <c:pt idx="0">
                  <c:v>Yes</c:v>
                </c:pt>
                <c:pt idx="1">
                  <c:v>Somewhat</c:v>
                </c:pt>
                <c:pt idx="2">
                  <c:v>No</c:v>
                </c:pt>
                <c:pt idx="3">
                  <c:v>N/A</c:v>
                </c:pt>
              </c:strCache>
            </c:strRef>
          </c:cat>
          <c:val>
            <c:numRef>
              <c:f>Results!$B$15:$E$15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B98-4A8A-ADC6-43BD4CFFFA21}"/>
            </c:ext>
          </c:extLst>
        </c:ser>
        <c:dLbls>
          <c:showLegendKey val="0"/>
          <c:showVal val="0"/>
          <c:showCatName val="0"/>
          <c:showSerName val="0"/>
          <c:showPercent val="0"/>
          <c:showBubbleSize val="0"/>
        </c:dLbls>
        <c:gapWidth val="219"/>
        <c:overlap val="-27"/>
        <c:axId val="2063723135"/>
        <c:axId val="2063720223"/>
        <c:extLst/>
      </c:barChart>
      <c:catAx>
        <c:axId val="2063723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63720223"/>
        <c:crosses val="autoZero"/>
        <c:auto val="1"/>
        <c:lblAlgn val="ctr"/>
        <c:lblOffset val="100"/>
        <c:noMultiLvlLbl val="0"/>
      </c:catAx>
      <c:valAx>
        <c:axId val="2063720223"/>
        <c:scaling>
          <c:orientation val="minMax"/>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Number of Ratings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3723135"/>
        <c:crosses val="autoZero"/>
        <c:crossBetween val="between"/>
      </c:valAx>
      <c:spPr>
        <a:solidFill>
          <a:schemeClr val="bg1"/>
        </a:solidFill>
        <a:ln>
          <a:noFill/>
        </a:ln>
        <a:effectLst/>
      </c:spPr>
    </c:plotArea>
    <c:plotVisOnly val="1"/>
    <c:dispBlanksAs val="gap"/>
    <c:showDLblsOverMax val="0"/>
    <c:extLst/>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Ratings by Rating</a:t>
            </a:r>
            <a:r>
              <a:rPr lang="en-US" baseline="0"/>
              <a:t> Category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strRef>
              <c:f>Results!$A$16</c:f>
              <c:strCache>
                <c:ptCount val="1"/>
                <c:pt idx="0">
                  <c:v>% 
Note: this percentage is based on the assumption that the evaluator will be using all 109 checklist items</c:v>
                </c:pt>
              </c:strCache>
            </c:strRef>
          </c:tx>
          <c:spPr>
            <a:solidFill>
              <a:schemeClr val="accent5"/>
            </a:solidFill>
            <a:ln>
              <a:noFill/>
            </a:ln>
            <a:effectLst/>
          </c:spPr>
          <c:invertIfNegative val="0"/>
          <c:cat>
            <c:strRef>
              <c:f>Results!$B$14:$E$14</c:f>
              <c:strCache>
                <c:ptCount val="4"/>
                <c:pt idx="0">
                  <c:v>Yes</c:v>
                </c:pt>
                <c:pt idx="1">
                  <c:v>Somewhat</c:v>
                </c:pt>
                <c:pt idx="2">
                  <c:v>No</c:v>
                </c:pt>
                <c:pt idx="3">
                  <c:v>N/A</c:v>
                </c:pt>
              </c:strCache>
            </c:strRef>
          </c:cat>
          <c:val>
            <c:numRef>
              <c:f>Results!$B$16:$E$16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85A-4838-9AEE-CB3277F8EC92}"/>
            </c:ext>
          </c:extLst>
        </c:ser>
        <c:dLbls>
          <c:showLegendKey val="0"/>
          <c:showVal val="0"/>
          <c:showCatName val="0"/>
          <c:showSerName val="0"/>
          <c:showPercent val="0"/>
          <c:showBubbleSize val="0"/>
        </c:dLbls>
        <c:gapWidth val="219"/>
        <c:overlap val="-27"/>
        <c:axId val="2063723135"/>
        <c:axId val="2063720223"/>
        <c:extLst/>
      </c:barChart>
      <c:catAx>
        <c:axId val="2063723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63720223"/>
        <c:crosses val="autoZero"/>
        <c:auto val="1"/>
        <c:lblAlgn val="ctr"/>
        <c:lblOffset val="100"/>
        <c:noMultiLvlLbl val="0"/>
      </c:catAx>
      <c:valAx>
        <c:axId val="2063720223"/>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Percentage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3723135"/>
        <c:crosses val="autoZero"/>
        <c:crossBetween val="between"/>
        <c:majorUnit val="10"/>
        <c:minorUnit val="4"/>
      </c:valAx>
      <c:spPr>
        <a:solidFill>
          <a:schemeClr val="bg1"/>
        </a:solidFill>
        <a:ln>
          <a:noFill/>
        </a:ln>
        <a:effectLst/>
      </c:spPr>
    </c:plotArea>
    <c:plotVisOnly val="1"/>
    <c:dispBlanksAs val="gap"/>
    <c:showDLblsOverMax val="0"/>
    <c:extLst/>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Ratings by Heuristic</a:t>
            </a:r>
          </a:p>
        </c:rich>
      </c:tx>
      <c:overlay val="0"/>
      <c:spPr>
        <a:noFill/>
        <a:ln>
          <a:noFill/>
        </a:ln>
        <a:effectLst/>
      </c:spPr>
    </c:title>
    <c:autoTitleDeleted val="0"/>
    <c:plotArea>
      <c:layout/>
      <c:barChart>
        <c:barDir val="col"/>
        <c:grouping val="clustered"/>
        <c:varyColors val="0"/>
        <c:ser>
          <c:idx val="0"/>
          <c:order val="0"/>
          <c:tx>
            <c:strRef>
              <c:f>Results!$B$18</c:f>
              <c:strCache>
                <c:ptCount val="1"/>
                <c:pt idx="0">
                  <c:v>1. Unboxing &amp; Setting Up</c:v>
                </c:pt>
              </c:strCache>
            </c:strRef>
          </c:tx>
          <c:spPr>
            <a:solidFill>
              <a:srgbClr val="CC0000"/>
            </a:solidFill>
          </c:spPr>
          <c:invertIfNegative val="0"/>
          <c:cat>
            <c:strRef>
              <c:f>Results!$B$74:$E$74</c:f>
              <c:strCache>
                <c:ptCount val="4"/>
                <c:pt idx="0">
                  <c:v>Yes</c:v>
                </c:pt>
                <c:pt idx="1">
                  <c:v>Somewhat</c:v>
                </c:pt>
                <c:pt idx="2">
                  <c:v>No</c:v>
                </c:pt>
                <c:pt idx="3">
                  <c:v>N/A</c:v>
                </c:pt>
              </c:strCache>
            </c:strRef>
          </c:cat>
          <c:val>
            <c:numRef>
              <c:f>Results!$B$21:$E$21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5B5-486E-9D8F-34E74651468A}"/>
            </c:ext>
          </c:extLst>
        </c:ser>
        <c:ser>
          <c:idx val="1"/>
          <c:order val="1"/>
          <c:tx>
            <c:strRef>
              <c:f>Results!$B$23</c:f>
              <c:strCache>
                <c:ptCount val="1"/>
                <c:pt idx="0">
                  <c:v>2. Instructions</c:v>
                </c:pt>
              </c:strCache>
            </c:strRef>
          </c:tx>
          <c:spPr>
            <a:solidFill>
              <a:srgbClr val="8DDDD0"/>
            </a:solidFill>
          </c:spPr>
          <c:invertIfNegative val="0"/>
          <c:cat>
            <c:strRef>
              <c:f>Results!$B$74:$E$74</c:f>
              <c:strCache>
                <c:ptCount val="4"/>
                <c:pt idx="0">
                  <c:v>Yes</c:v>
                </c:pt>
                <c:pt idx="1">
                  <c:v>Somewhat</c:v>
                </c:pt>
                <c:pt idx="2">
                  <c:v>No</c:v>
                </c:pt>
                <c:pt idx="3">
                  <c:v>N/A</c:v>
                </c:pt>
              </c:strCache>
            </c:strRef>
          </c:cat>
          <c:val>
            <c:numRef>
              <c:f>Results!$B$26:$E$26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65B5-486E-9D8F-34E74651468A}"/>
            </c:ext>
          </c:extLst>
        </c:ser>
        <c:ser>
          <c:idx val="2"/>
          <c:order val="2"/>
          <c:tx>
            <c:strRef>
              <c:f>Results!$B$28</c:f>
              <c:strCache>
                <c:ptCount val="1"/>
                <c:pt idx="0">
                  <c:v>3. Organization &amp; Simplification</c:v>
                </c:pt>
              </c:strCache>
            </c:strRef>
          </c:tx>
          <c:spPr>
            <a:solidFill>
              <a:srgbClr val="FBA905"/>
            </a:solidFill>
          </c:spPr>
          <c:invertIfNegative val="0"/>
          <c:cat>
            <c:strRef>
              <c:f>Results!$B$74:$E$74</c:f>
              <c:strCache>
                <c:ptCount val="4"/>
                <c:pt idx="0">
                  <c:v>Yes</c:v>
                </c:pt>
                <c:pt idx="1">
                  <c:v>Somewhat</c:v>
                </c:pt>
                <c:pt idx="2">
                  <c:v>No</c:v>
                </c:pt>
                <c:pt idx="3">
                  <c:v>N/A</c:v>
                </c:pt>
              </c:strCache>
            </c:strRef>
          </c:cat>
          <c:val>
            <c:numRef>
              <c:f>Results!$B$31:$E$31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65B5-486E-9D8F-34E74651468A}"/>
            </c:ext>
          </c:extLst>
        </c:ser>
        <c:ser>
          <c:idx val="3"/>
          <c:order val="3"/>
          <c:tx>
            <c:strRef>
              <c:f>Results!$B$33:$E$33</c:f>
              <c:strCache>
                <c:ptCount val="4"/>
                <c:pt idx="0">
                  <c:v>4. Consistency &amp; Flexibility</c:v>
                </c:pt>
              </c:strCache>
            </c:strRef>
          </c:tx>
          <c:spPr>
            <a:solidFill>
              <a:schemeClr val="accent1"/>
            </a:solidFill>
          </c:spPr>
          <c:invertIfNegative val="0"/>
          <c:cat>
            <c:strRef>
              <c:f>Results!$B$74:$E$74</c:f>
              <c:strCache>
                <c:ptCount val="4"/>
                <c:pt idx="0">
                  <c:v>Yes</c:v>
                </c:pt>
                <c:pt idx="1">
                  <c:v>Somewhat</c:v>
                </c:pt>
                <c:pt idx="2">
                  <c:v>No</c:v>
                </c:pt>
                <c:pt idx="3">
                  <c:v>N/A</c:v>
                </c:pt>
              </c:strCache>
            </c:strRef>
          </c:cat>
          <c:val>
            <c:numRef>
              <c:f>Results!$B$36:$E$36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65B5-486E-9D8F-34E74651468A}"/>
            </c:ext>
          </c:extLst>
        </c:ser>
        <c:ser>
          <c:idx val="4"/>
          <c:order val="4"/>
          <c:tx>
            <c:strRef>
              <c:f>Results!$B$38:$E$38</c:f>
              <c:strCache>
                <c:ptCount val="4"/>
                <c:pt idx="0">
                  <c:v>5. Integration of Physical &amp; Virtual Worlds</c:v>
                </c:pt>
              </c:strCache>
            </c:strRef>
          </c:tx>
          <c:spPr>
            <a:solidFill>
              <a:srgbClr val="92D050"/>
            </a:solidFill>
          </c:spPr>
          <c:invertIfNegative val="0"/>
          <c:cat>
            <c:strRef>
              <c:f>Results!$B$74:$E$74</c:f>
              <c:strCache>
                <c:ptCount val="4"/>
                <c:pt idx="0">
                  <c:v>Yes</c:v>
                </c:pt>
                <c:pt idx="1">
                  <c:v>Somewhat</c:v>
                </c:pt>
                <c:pt idx="2">
                  <c:v>No</c:v>
                </c:pt>
                <c:pt idx="3">
                  <c:v>N/A</c:v>
                </c:pt>
              </c:strCache>
            </c:strRef>
          </c:cat>
          <c:val>
            <c:numRef>
              <c:f>Results!$B$41:$E$41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4-65B5-486E-9D8F-34E74651468A}"/>
            </c:ext>
          </c:extLst>
        </c:ser>
        <c:ser>
          <c:idx val="5"/>
          <c:order val="5"/>
          <c:tx>
            <c:strRef>
              <c:f>Results!$B$43:$E$43</c:f>
              <c:strCache>
                <c:ptCount val="4"/>
                <c:pt idx="0">
                  <c:v>6. User Interaction</c:v>
                </c:pt>
              </c:strCache>
            </c:strRef>
          </c:tx>
          <c:spPr>
            <a:solidFill>
              <a:srgbClr val="F6C85F"/>
            </a:solidFill>
          </c:spPr>
          <c:invertIfNegative val="0"/>
          <c:cat>
            <c:strRef>
              <c:f>Results!$B$74:$E$74</c:f>
              <c:strCache>
                <c:ptCount val="4"/>
                <c:pt idx="0">
                  <c:v>Yes</c:v>
                </c:pt>
                <c:pt idx="1">
                  <c:v>Somewhat</c:v>
                </c:pt>
                <c:pt idx="2">
                  <c:v>No</c:v>
                </c:pt>
                <c:pt idx="3">
                  <c:v>N/A</c:v>
                </c:pt>
              </c:strCache>
            </c:strRef>
          </c:cat>
          <c:val>
            <c:numRef>
              <c:f>Results!$B$46:$E$46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5-65B5-486E-9D8F-34E74651468A}"/>
            </c:ext>
          </c:extLst>
        </c:ser>
        <c:ser>
          <c:idx val="6"/>
          <c:order val="6"/>
          <c:tx>
            <c:strRef>
              <c:f>Results!$B$48:$E$48</c:f>
              <c:strCache>
                <c:ptCount val="4"/>
                <c:pt idx="0">
                  <c:v>7. Comfort</c:v>
                </c:pt>
              </c:strCache>
            </c:strRef>
          </c:tx>
          <c:spPr>
            <a:solidFill>
              <a:srgbClr val="7030A0"/>
            </a:solidFill>
          </c:spPr>
          <c:invertIfNegative val="0"/>
          <c:cat>
            <c:strRef>
              <c:f>Results!$B$74:$E$74</c:f>
              <c:strCache>
                <c:ptCount val="4"/>
                <c:pt idx="0">
                  <c:v>Yes</c:v>
                </c:pt>
                <c:pt idx="1">
                  <c:v>Somewhat</c:v>
                </c:pt>
                <c:pt idx="2">
                  <c:v>No</c:v>
                </c:pt>
                <c:pt idx="3">
                  <c:v>N/A</c:v>
                </c:pt>
              </c:strCache>
            </c:strRef>
          </c:cat>
          <c:val>
            <c:numRef>
              <c:f>Results!$B$51:$E$51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6-65B5-486E-9D8F-34E74651468A}"/>
            </c:ext>
          </c:extLst>
        </c:ser>
        <c:ser>
          <c:idx val="8"/>
          <c:order val="7"/>
          <c:tx>
            <c:strRef>
              <c:f>Results!$B$53:$E$53</c:f>
              <c:strCache>
                <c:ptCount val="4"/>
                <c:pt idx="0">
                  <c:v>8. Feedback to the User</c:v>
                </c:pt>
              </c:strCache>
            </c:strRef>
          </c:tx>
          <c:spPr>
            <a:solidFill>
              <a:schemeClr val="bg2">
                <a:lumMod val="50000"/>
              </a:schemeClr>
            </a:solidFill>
          </c:spPr>
          <c:invertIfNegative val="0"/>
          <c:cat>
            <c:strRef>
              <c:f>Results!$B$74:$E$74</c:f>
              <c:strCache>
                <c:ptCount val="4"/>
                <c:pt idx="0">
                  <c:v>Yes</c:v>
                </c:pt>
                <c:pt idx="1">
                  <c:v>Somewhat</c:v>
                </c:pt>
                <c:pt idx="2">
                  <c:v>No</c:v>
                </c:pt>
                <c:pt idx="3">
                  <c:v>N/A</c:v>
                </c:pt>
              </c:strCache>
            </c:strRef>
          </c:cat>
          <c:val>
            <c:numRef>
              <c:f>Results!$B$56:$E$56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65B5-486E-9D8F-34E74651468A}"/>
            </c:ext>
          </c:extLst>
        </c:ser>
        <c:ser>
          <c:idx val="9"/>
          <c:order val="8"/>
          <c:tx>
            <c:strRef>
              <c:f>Results!$B$58:$E$58</c:f>
              <c:strCache>
                <c:ptCount val="4"/>
                <c:pt idx="0">
                  <c:v>9. Intuitiveness of Virtual Elements</c:v>
                </c:pt>
              </c:strCache>
            </c:strRef>
          </c:tx>
          <c:spPr>
            <a:solidFill>
              <a:srgbClr val="339933"/>
            </a:solidFill>
          </c:spPr>
          <c:invertIfNegative val="0"/>
          <c:cat>
            <c:strRef>
              <c:f>Results!$B$74:$E$74</c:f>
              <c:strCache>
                <c:ptCount val="4"/>
                <c:pt idx="0">
                  <c:v>Yes</c:v>
                </c:pt>
                <c:pt idx="1">
                  <c:v>Somewhat</c:v>
                </c:pt>
                <c:pt idx="2">
                  <c:v>No</c:v>
                </c:pt>
                <c:pt idx="3">
                  <c:v>N/A</c:v>
                </c:pt>
              </c:strCache>
            </c:strRef>
          </c:cat>
          <c:val>
            <c:numRef>
              <c:f>Results!$B$61:$E$61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9-65B5-486E-9D8F-34E74651468A}"/>
            </c:ext>
          </c:extLst>
        </c:ser>
        <c:ser>
          <c:idx val="10"/>
          <c:order val="9"/>
          <c:tx>
            <c:strRef>
              <c:f>Results!$B$63:$E$63</c:f>
              <c:strCache>
                <c:ptCount val="4"/>
                <c:pt idx="0">
                  <c:v>10. Collaboration</c:v>
                </c:pt>
              </c:strCache>
            </c:strRef>
          </c:tx>
          <c:spPr>
            <a:solidFill>
              <a:srgbClr val="002060"/>
            </a:solidFill>
          </c:spPr>
          <c:invertIfNegative val="0"/>
          <c:cat>
            <c:strRef>
              <c:f>Results!$B$74:$E$74</c:f>
              <c:strCache>
                <c:ptCount val="4"/>
                <c:pt idx="0">
                  <c:v>Yes</c:v>
                </c:pt>
                <c:pt idx="1">
                  <c:v>Somewhat</c:v>
                </c:pt>
                <c:pt idx="2">
                  <c:v>No</c:v>
                </c:pt>
                <c:pt idx="3">
                  <c:v>N/A</c:v>
                </c:pt>
              </c:strCache>
            </c:strRef>
          </c:cat>
          <c:val>
            <c:numRef>
              <c:f>Results!$B$66:$E$66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A-65B5-486E-9D8F-34E74651468A}"/>
            </c:ext>
          </c:extLst>
        </c:ser>
        <c:ser>
          <c:idx val="7"/>
          <c:order val="10"/>
          <c:tx>
            <c:strRef>
              <c:f>Results!$B$68:$E$68</c:f>
              <c:strCache>
                <c:ptCount val="4"/>
                <c:pt idx="0">
                  <c:v>11. Privacy</c:v>
                </c:pt>
              </c:strCache>
            </c:strRef>
          </c:tx>
          <c:invertIfNegative val="0"/>
          <c:cat>
            <c:strRef>
              <c:f>Results!$B$74:$E$74</c:f>
              <c:strCache>
                <c:ptCount val="4"/>
                <c:pt idx="0">
                  <c:v>Yes</c:v>
                </c:pt>
                <c:pt idx="1">
                  <c:v>Somewhat</c:v>
                </c:pt>
                <c:pt idx="2">
                  <c:v>No</c:v>
                </c:pt>
                <c:pt idx="3">
                  <c:v>N/A</c:v>
                </c:pt>
              </c:strCache>
            </c:strRef>
          </c:cat>
          <c:val>
            <c:numRef>
              <c:f>Results!$B$71:$E$71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E5C-437B-8B6F-640B9B3E56EB}"/>
            </c:ext>
          </c:extLst>
        </c:ser>
        <c:ser>
          <c:idx val="11"/>
          <c:order val="11"/>
          <c:tx>
            <c:strRef>
              <c:f>Results!$B$73:$E$73</c:f>
              <c:strCache>
                <c:ptCount val="4"/>
                <c:pt idx="0">
                  <c:v>12. Device Maintainability</c:v>
                </c:pt>
              </c:strCache>
            </c:strRef>
          </c:tx>
          <c:spPr>
            <a:solidFill>
              <a:srgbClr val="993366"/>
            </a:solidFill>
          </c:spPr>
          <c:invertIfNegative val="0"/>
          <c:cat>
            <c:strRef>
              <c:f>Results!$B$74:$E$74</c:f>
              <c:strCache>
                <c:ptCount val="4"/>
                <c:pt idx="0">
                  <c:v>Yes</c:v>
                </c:pt>
                <c:pt idx="1">
                  <c:v>Somewhat</c:v>
                </c:pt>
                <c:pt idx="2">
                  <c:v>No</c:v>
                </c:pt>
                <c:pt idx="3">
                  <c:v>N/A</c:v>
                </c:pt>
              </c:strCache>
            </c:strRef>
          </c:cat>
          <c:val>
            <c:numRef>
              <c:f>Results!$B$76:$E$76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FE5C-437B-8B6F-640B9B3E56EB}"/>
            </c:ext>
          </c:extLst>
        </c:ser>
        <c:dLbls>
          <c:showLegendKey val="0"/>
          <c:showVal val="0"/>
          <c:showCatName val="0"/>
          <c:showSerName val="0"/>
          <c:showPercent val="0"/>
          <c:showBubbleSize val="0"/>
        </c:dLbls>
        <c:gapWidth val="219"/>
        <c:overlap val="-27"/>
        <c:axId val="2063723135"/>
        <c:axId val="2063720223"/>
        <c:extLst/>
      </c:barChart>
      <c:catAx>
        <c:axId val="2063723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63720223"/>
        <c:crosses val="autoZero"/>
        <c:auto val="1"/>
        <c:lblAlgn val="ctr"/>
        <c:lblOffset val="100"/>
        <c:noMultiLvlLbl val="0"/>
      </c:catAx>
      <c:valAx>
        <c:axId val="2063720223"/>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Percentage</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3723135"/>
        <c:crosses val="autoZero"/>
        <c:crossBetween val="between"/>
        <c:majorUnit val="10"/>
        <c:minorUnit val="4"/>
      </c:valAx>
    </c:plotArea>
    <c:legend>
      <c:legendPos val="b"/>
      <c:overlay val="0"/>
      <c:txPr>
        <a:bodyPr/>
        <a:lstStyle/>
        <a:p>
          <a:pPr>
            <a:defRPr sz="1050"/>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creativecommons.org/licenses/by-nd/4.0/?ref=chooser-v1"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530680</xdr:colOff>
      <xdr:row>7</xdr:row>
      <xdr:rowOff>47905</xdr:rowOff>
    </xdr:from>
    <xdr:to>
      <xdr:col>2</xdr:col>
      <xdr:colOff>6058928</xdr:colOff>
      <xdr:row>11</xdr:row>
      <xdr:rowOff>164099</xdr:rowOff>
    </xdr:to>
    <xdr:pic>
      <xdr:nvPicPr>
        <xdr:cNvPr id="3" name="Picture 2">
          <a:extLst>
            <a:ext uri="{FF2B5EF4-FFF2-40B4-BE49-F238E27FC236}">
              <a16:creationId xmlns:a16="http://schemas.microsoft.com/office/drawing/2014/main" id="{D4726F52-832B-5CA5-4C84-6530535F65FD}"/>
            </a:ext>
          </a:extLst>
        </xdr:cNvPr>
        <xdr:cNvPicPr>
          <a:picLocks noChangeAspect="1"/>
        </xdr:cNvPicPr>
      </xdr:nvPicPr>
      <xdr:blipFill rotWithShape="1">
        <a:blip xmlns:r="http://schemas.openxmlformats.org/officeDocument/2006/relationships" r:embed="rId1"/>
        <a:srcRect r="4414"/>
        <a:stretch/>
      </xdr:blipFill>
      <xdr:spPr>
        <a:xfrm>
          <a:off x="993323" y="1272548"/>
          <a:ext cx="5528248" cy="4878694"/>
        </a:xfrm>
        <a:prstGeom prst="rect">
          <a:avLst/>
        </a:prstGeom>
      </xdr:spPr>
    </xdr:pic>
    <xdr:clientData/>
  </xdr:twoCellAnchor>
  <xdr:twoCellAnchor editAs="oneCell">
    <xdr:from>
      <xdr:col>2</xdr:col>
      <xdr:colOff>734786</xdr:colOff>
      <xdr:row>11</xdr:row>
      <xdr:rowOff>99154</xdr:rowOff>
    </xdr:from>
    <xdr:to>
      <xdr:col>2</xdr:col>
      <xdr:colOff>5497287</xdr:colOff>
      <xdr:row>11</xdr:row>
      <xdr:rowOff>5034642</xdr:rowOff>
    </xdr:to>
    <xdr:pic>
      <xdr:nvPicPr>
        <xdr:cNvPr id="2" name="Picture 1">
          <a:extLst>
            <a:ext uri="{FF2B5EF4-FFF2-40B4-BE49-F238E27FC236}">
              <a16:creationId xmlns:a16="http://schemas.microsoft.com/office/drawing/2014/main" id="{CDB0F9BB-9BE1-2C46-7F96-B487A9E82E4A}"/>
            </a:ext>
          </a:extLst>
        </xdr:cNvPr>
        <xdr:cNvPicPr>
          <a:picLocks noChangeAspect="1"/>
        </xdr:cNvPicPr>
      </xdr:nvPicPr>
      <xdr:blipFill rotWithShape="1">
        <a:blip xmlns:r="http://schemas.openxmlformats.org/officeDocument/2006/relationships" r:embed="rId2"/>
        <a:srcRect l="59314" b="4254"/>
        <a:stretch/>
      </xdr:blipFill>
      <xdr:spPr>
        <a:xfrm>
          <a:off x="1197429" y="6290404"/>
          <a:ext cx="4762501" cy="4935488"/>
        </a:xfrm>
        <a:prstGeom prst="rect">
          <a:avLst/>
        </a:prstGeom>
      </xdr:spPr>
    </xdr:pic>
    <xdr:clientData/>
  </xdr:twoCellAnchor>
  <xdr:twoCellAnchor editAs="oneCell">
    <xdr:from>
      <xdr:col>4</xdr:col>
      <xdr:colOff>8191501</xdr:colOff>
      <xdr:row>8</xdr:row>
      <xdr:rowOff>127660</xdr:rowOff>
    </xdr:from>
    <xdr:to>
      <xdr:col>4</xdr:col>
      <xdr:colOff>9283130</xdr:colOff>
      <xdr:row>8</xdr:row>
      <xdr:rowOff>502223</xdr:rowOff>
    </xdr:to>
    <xdr:pic>
      <xdr:nvPicPr>
        <xdr:cNvPr id="4" name="Picture 3">
          <a:extLst>
            <a:ext uri="{FF2B5EF4-FFF2-40B4-BE49-F238E27FC236}">
              <a16:creationId xmlns:a16="http://schemas.microsoft.com/office/drawing/2014/main" id="{8825CEF2-45CF-BDE7-666A-871957AD24E8}"/>
            </a:ext>
          </a:extLst>
        </xdr:cNvPr>
        <xdr:cNvPicPr>
          <a:picLocks noChangeAspect="1"/>
        </xdr:cNvPicPr>
      </xdr:nvPicPr>
      <xdr:blipFill>
        <a:blip xmlns:r="http://schemas.openxmlformats.org/officeDocument/2006/relationships" r:embed="rId3"/>
        <a:stretch>
          <a:fillRect/>
        </a:stretch>
      </xdr:blipFill>
      <xdr:spPr>
        <a:xfrm>
          <a:off x="15838715" y="4754089"/>
          <a:ext cx="1091629" cy="374563"/>
        </a:xfrm>
        <a:prstGeom prst="rect">
          <a:avLst/>
        </a:prstGeom>
      </xdr:spPr>
    </xdr:pic>
    <xdr:clientData/>
  </xdr:twoCellAnchor>
  <xdr:twoCellAnchor editAs="oneCell">
    <xdr:from>
      <xdr:col>4</xdr:col>
      <xdr:colOff>0</xdr:colOff>
      <xdr:row>8</xdr:row>
      <xdr:rowOff>0</xdr:rowOff>
    </xdr:from>
    <xdr:to>
      <xdr:col>4</xdr:col>
      <xdr:colOff>190500</xdr:colOff>
      <xdr:row>8</xdr:row>
      <xdr:rowOff>190500</xdr:rowOff>
    </xdr:to>
    <xdr:sp macro="" textlink="">
      <xdr:nvSpPr>
        <xdr:cNvPr id="4103" name="AutoShape 7">
          <a:hlinkClick xmlns:r="http://schemas.openxmlformats.org/officeDocument/2006/relationships" r:id="rId4" tgtFrame="_blank"/>
          <a:extLst>
            <a:ext uri="{FF2B5EF4-FFF2-40B4-BE49-F238E27FC236}">
              <a16:creationId xmlns:a16="http://schemas.microsoft.com/office/drawing/2014/main" id="{AA5626D4-76BB-8C56-026E-7EB6207B7D74}"/>
            </a:ext>
          </a:extLst>
        </xdr:cNvPr>
        <xdr:cNvSpPr>
          <a:spLocks noChangeAspect="1" noChangeArrowheads="1"/>
        </xdr:cNvSpPr>
      </xdr:nvSpPr>
      <xdr:spPr bwMode="auto">
        <a:xfrm>
          <a:off x="15878175" y="1200150"/>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200025</xdr:colOff>
      <xdr:row>8</xdr:row>
      <xdr:rowOff>0</xdr:rowOff>
    </xdr:from>
    <xdr:to>
      <xdr:col>4</xdr:col>
      <xdr:colOff>390525</xdr:colOff>
      <xdr:row>8</xdr:row>
      <xdr:rowOff>190500</xdr:rowOff>
    </xdr:to>
    <xdr:sp macro="" textlink="">
      <xdr:nvSpPr>
        <xdr:cNvPr id="4104" name="AutoShape 8">
          <a:hlinkClick xmlns:r="http://schemas.openxmlformats.org/officeDocument/2006/relationships" r:id="rId4" tgtFrame="_blank"/>
          <a:extLst>
            <a:ext uri="{FF2B5EF4-FFF2-40B4-BE49-F238E27FC236}">
              <a16:creationId xmlns:a16="http://schemas.microsoft.com/office/drawing/2014/main" id="{143F9357-C0F2-EE22-77FC-EC015CC6FC73}"/>
            </a:ext>
          </a:extLst>
        </xdr:cNvPr>
        <xdr:cNvSpPr>
          <a:spLocks noChangeAspect="1" noChangeArrowheads="1"/>
        </xdr:cNvSpPr>
      </xdr:nvSpPr>
      <xdr:spPr bwMode="auto">
        <a:xfrm>
          <a:off x="16078200" y="1200150"/>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161925</xdr:colOff>
      <xdr:row>12</xdr:row>
      <xdr:rowOff>161924</xdr:rowOff>
    </xdr:from>
    <xdr:to>
      <xdr:col>10</xdr:col>
      <xdr:colOff>390525</xdr:colOff>
      <xdr:row>31</xdr:row>
      <xdr:rowOff>180975</xdr:rowOff>
    </xdr:to>
    <xdr:graphicFrame macro="">
      <xdr:nvGraphicFramePr>
        <xdr:cNvPr id="2" name="Chart 2">
          <a:extLst>
            <a:ext uri="{FF2B5EF4-FFF2-40B4-BE49-F238E27FC236}">
              <a16:creationId xmlns:a16="http://schemas.microsoft.com/office/drawing/2014/main" id="{467246CF-E010-44E0-B062-4BB0D1FC8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190501</xdr:colOff>
      <xdr:row>33</xdr:row>
      <xdr:rowOff>104775</xdr:rowOff>
    </xdr:from>
    <xdr:to>
      <xdr:col>10</xdr:col>
      <xdr:colOff>391077</xdr:colOff>
      <xdr:row>58</xdr:row>
      <xdr:rowOff>161926</xdr:rowOff>
    </xdr:to>
    <xdr:graphicFrame macro="">
      <xdr:nvGraphicFramePr>
        <xdr:cNvPr id="3" name="Chart 4">
          <a:extLst>
            <a:ext uri="{FF2B5EF4-FFF2-40B4-BE49-F238E27FC236}">
              <a16:creationId xmlns:a16="http://schemas.microsoft.com/office/drawing/2014/main" id="{B58E186F-ADC0-4CDD-BF83-DCD19DC64C3E}"/>
            </a:ext>
            <a:ext uri="{147F2762-F138-4A5C-976F-8EAC2B608ADB}">
              <a16:predDERef xmlns:a16="http://schemas.microsoft.com/office/drawing/2014/main" pred="{467246CF-E010-44E0-B062-4BB0D1FC8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161926</xdr:colOff>
      <xdr:row>60</xdr:row>
      <xdr:rowOff>19049</xdr:rowOff>
    </xdr:from>
    <xdr:to>
      <xdr:col>17</xdr:col>
      <xdr:colOff>200026</xdr:colOff>
      <xdr:row>90</xdr:row>
      <xdr:rowOff>133350</xdr:rowOff>
    </xdr:to>
    <xdr:graphicFrame macro="">
      <xdr:nvGraphicFramePr>
        <xdr:cNvPr id="4" name="Chart 6">
          <a:extLst>
            <a:ext uri="{FF2B5EF4-FFF2-40B4-BE49-F238E27FC236}">
              <a16:creationId xmlns:a16="http://schemas.microsoft.com/office/drawing/2014/main" id="{E415973E-636A-41B3-8D3B-E66DA673B28A}"/>
            </a:ext>
            <a:ext uri="{147F2762-F138-4A5C-976F-8EAC2B608ADB}">
              <a16:predDERef xmlns:a16="http://schemas.microsoft.com/office/drawing/2014/main" pred="{B58E186F-ADC0-4CDD-BF83-DCD19DC64C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nd/4.0/?ref=chooser-v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EEBF7"/>
  </sheetPr>
  <dimension ref="A1:BM58"/>
  <sheetViews>
    <sheetView tabSelected="1" zoomScale="70" zoomScaleNormal="70" workbookViewId="0"/>
  </sheetViews>
  <sheetFormatPr defaultColWidth="0" defaultRowHeight="15.75" zeroHeight="1" x14ac:dyDescent="0.25"/>
  <cols>
    <col min="1" max="1" width="3.375" style="84" customWidth="1"/>
    <col min="2" max="2" width="2.75" style="84" customWidth="1"/>
    <col min="3" max="3" width="84.5" style="84" customWidth="1"/>
    <col min="4" max="4" width="6.875" style="84" customWidth="1"/>
    <col min="5" max="5" width="170.875" style="84" customWidth="1"/>
    <col min="6" max="6" width="7.125" style="84" customWidth="1"/>
    <col min="7" max="14" width="9" style="84" hidden="1" customWidth="1"/>
    <col min="15" max="65" width="0" hidden="1" customWidth="1"/>
    <col min="66" max="16384" width="9" hidden="1"/>
  </cols>
  <sheetData>
    <row r="1" spans="1:9" s="83" customFormat="1" ht="15.75" customHeight="1" x14ac:dyDescent="0.25">
      <c r="A1" s="106"/>
      <c r="B1" s="106"/>
      <c r="C1" s="121" t="s">
        <v>283</v>
      </c>
      <c r="D1" s="121"/>
      <c r="E1" s="121"/>
      <c r="F1" s="121"/>
    </row>
    <row r="2" spans="1:9" s="83" customFormat="1" ht="15.75" customHeight="1" x14ac:dyDescent="0.25">
      <c r="A2" s="106"/>
      <c r="B2" s="106"/>
      <c r="C2" s="121"/>
      <c r="D2" s="121"/>
      <c r="E2" s="121"/>
      <c r="F2" s="121"/>
    </row>
    <row r="3" spans="1:9" s="83" customFormat="1" ht="15.75" customHeight="1" x14ac:dyDescent="0.25">
      <c r="A3" s="106"/>
      <c r="B3" s="106"/>
      <c r="C3" s="121"/>
      <c r="D3" s="121"/>
      <c r="E3" s="121"/>
      <c r="F3" s="121"/>
    </row>
    <row r="4" spans="1:9" s="83" customFormat="1" ht="15.75" customHeight="1" x14ac:dyDescent="0.25">
      <c r="A4" s="106"/>
      <c r="B4" s="106"/>
      <c r="C4" s="121"/>
      <c r="D4" s="121"/>
      <c r="E4" s="121"/>
      <c r="F4" s="121"/>
    </row>
    <row r="5" spans="1:9" s="87" customFormat="1" ht="15.75" customHeight="1" thickBot="1" x14ac:dyDescent="0.3">
      <c r="C5" s="107"/>
      <c r="D5" s="107"/>
      <c r="E5" s="107"/>
      <c r="F5" s="107"/>
    </row>
    <row r="6" spans="1:9" ht="15.75" customHeight="1" x14ac:dyDescent="0.25">
      <c r="C6" s="122" t="s">
        <v>276</v>
      </c>
      <c r="E6" s="122" t="s">
        <v>285</v>
      </c>
    </row>
    <row r="7" spans="1:9" ht="15.75" customHeight="1" thickBot="1" x14ac:dyDescent="0.3">
      <c r="C7" s="123"/>
      <c r="E7" s="123"/>
    </row>
    <row r="8" spans="1:9" ht="267.75" customHeight="1" x14ac:dyDescent="0.25">
      <c r="C8" s="103"/>
      <c r="D8" s="109"/>
      <c r="E8" s="100" t="s">
        <v>286</v>
      </c>
      <c r="F8" s="88"/>
      <c r="G8" s="90"/>
      <c r="H8" s="88"/>
      <c r="I8" s="88"/>
    </row>
    <row r="9" spans="1:9" ht="53.25" customHeight="1" thickBot="1" x14ac:dyDescent="0.3">
      <c r="C9" s="104"/>
      <c r="E9" s="101" t="s">
        <v>277</v>
      </c>
      <c r="F9" s="88"/>
      <c r="G9" s="90"/>
      <c r="H9" s="88"/>
      <c r="I9" s="88"/>
    </row>
    <row r="10" spans="1:9" ht="12" customHeight="1" thickBot="1" x14ac:dyDescent="0.4">
      <c r="C10" s="104"/>
      <c r="E10" s="92"/>
      <c r="F10" s="88"/>
      <c r="G10" s="90"/>
      <c r="H10" s="88"/>
      <c r="I10" s="88"/>
    </row>
    <row r="11" spans="1:9" ht="42" customHeight="1" thickBot="1" x14ac:dyDescent="0.3">
      <c r="C11" s="104"/>
      <c r="E11" s="108" t="s">
        <v>284</v>
      </c>
      <c r="F11" s="88"/>
      <c r="G11" s="88"/>
      <c r="H11" s="88"/>
      <c r="I11" s="88"/>
    </row>
    <row r="12" spans="1:9" ht="409.5" customHeight="1" thickBot="1" x14ac:dyDescent="0.3">
      <c r="C12" s="105"/>
      <c r="E12" s="102" t="s">
        <v>287</v>
      </c>
      <c r="F12" s="88"/>
      <c r="G12" s="88"/>
      <c r="H12" s="88"/>
      <c r="I12" s="88"/>
    </row>
    <row r="13" spans="1:9" ht="50.25" customHeight="1" x14ac:dyDescent="0.25">
      <c r="C13" s="85"/>
      <c r="D13" s="85"/>
      <c r="E13" s="91"/>
    </row>
    <row r="14" spans="1:9" ht="15.75" hidden="1" customHeight="1" x14ac:dyDescent="0.25">
      <c r="C14" s="85"/>
      <c r="D14" s="85"/>
      <c r="E14" s="91"/>
    </row>
    <row r="15" spans="1:9" ht="15.75" hidden="1" customHeight="1" x14ac:dyDescent="0.25">
      <c r="C15" s="85"/>
      <c r="D15" s="85"/>
      <c r="E15" s="91"/>
    </row>
    <row r="16" spans="1:9" ht="15.75" hidden="1" customHeight="1" x14ac:dyDescent="0.25">
      <c r="C16" s="85"/>
      <c r="D16" s="85"/>
      <c r="E16" s="91"/>
    </row>
    <row r="17" spans="3:5" ht="15.75" hidden="1" customHeight="1" x14ac:dyDescent="0.25">
      <c r="C17" s="85"/>
      <c r="D17" s="85"/>
      <c r="E17" s="91"/>
    </row>
    <row r="18" spans="3:5" ht="15.75" hidden="1" customHeight="1" x14ac:dyDescent="0.25">
      <c r="C18" s="85"/>
      <c r="D18" s="85"/>
      <c r="E18" s="91"/>
    </row>
    <row r="19" spans="3:5" ht="15.75" hidden="1" customHeight="1" x14ac:dyDescent="0.25">
      <c r="C19" s="85"/>
      <c r="D19" s="85"/>
      <c r="E19" s="91"/>
    </row>
    <row r="20" spans="3:5" ht="15.75" hidden="1" customHeight="1" x14ac:dyDescent="0.25">
      <c r="C20" s="85"/>
      <c r="D20" s="85"/>
      <c r="E20" s="91"/>
    </row>
    <row r="21" spans="3:5" ht="15.75" hidden="1" customHeight="1" x14ac:dyDescent="0.25">
      <c r="C21" s="85"/>
      <c r="D21" s="85"/>
      <c r="E21" s="91"/>
    </row>
    <row r="22" spans="3:5" ht="15.75" hidden="1" customHeight="1" x14ac:dyDescent="0.25">
      <c r="C22" s="85"/>
      <c r="D22" s="85"/>
      <c r="E22" s="91"/>
    </row>
    <row r="23" spans="3:5" hidden="1" x14ac:dyDescent="0.25">
      <c r="C23" s="85"/>
      <c r="D23" s="85"/>
      <c r="E23" s="89"/>
    </row>
    <row r="24" spans="3:5" hidden="1" x14ac:dyDescent="0.25">
      <c r="C24" s="85"/>
      <c r="D24" s="85"/>
      <c r="E24" s="89"/>
    </row>
    <row r="25" spans="3:5" hidden="1" x14ac:dyDescent="0.25">
      <c r="C25" s="85"/>
      <c r="D25" s="85"/>
      <c r="E25" s="89"/>
    </row>
    <row r="26" spans="3:5" hidden="1" x14ac:dyDescent="0.25">
      <c r="C26" s="85"/>
      <c r="D26" s="85"/>
      <c r="E26" s="89"/>
    </row>
    <row r="27" spans="3:5" ht="215.25" hidden="1" customHeight="1" x14ac:dyDescent="0.25">
      <c r="C27" s="85"/>
      <c r="D27" s="85"/>
      <c r="E27" s="89"/>
    </row>
    <row r="28" spans="3:5" hidden="1" x14ac:dyDescent="0.25">
      <c r="C28" s="86"/>
      <c r="D28" s="86"/>
      <c r="E28" s="89"/>
    </row>
    <row r="29" spans="3:5" hidden="1" x14ac:dyDescent="0.25">
      <c r="C29" s="86"/>
      <c r="D29" s="86"/>
      <c r="E29" s="89"/>
    </row>
    <row r="30" spans="3:5" hidden="1" x14ac:dyDescent="0.25">
      <c r="C30" s="86"/>
      <c r="D30" s="86"/>
      <c r="E30" s="89"/>
    </row>
    <row r="31" spans="3:5" hidden="1" x14ac:dyDescent="0.25">
      <c r="C31" s="86"/>
      <c r="D31" s="86"/>
      <c r="E31" s="89"/>
    </row>
    <row r="32" spans="3:5" hidden="1" x14ac:dyDescent="0.25">
      <c r="C32" s="86"/>
      <c r="D32" s="86"/>
      <c r="E32" s="89"/>
    </row>
    <row r="33" spans="3:5" hidden="1" x14ac:dyDescent="0.25">
      <c r="C33" s="86"/>
      <c r="D33" s="86"/>
      <c r="E33" s="89"/>
    </row>
    <row r="34" spans="3:5" hidden="1" x14ac:dyDescent="0.25">
      <c r="C34" s="86"/>
      <c r="D34" s="86"/>
      <c r="E34" s="86"/>
    </row>
    <row r="35" spans="3:5" hidden="1" x14ac:dyDescent="0.25">
      <c r="C35" s="86"/>
      <c r="D35" s="86"/>
      <c r="E35" s="86"/>
    </row>
    <row r="36" spans="3:5" hidden="1" x14ac:dyDescent="0.25">
      <c r="C36" s="86"/>
      <c r="D36" s="86"/>
      <c r="E36" s="86"/>
    </row>
    <row r="37" spans="3:5" hidden="1" x14ac:dyDescent="0.25">
      <c r="C37" s="86"/>
      <c r="D37" s="86"/>
      <c r="E37" s="86"/>
    </row>
    <row r="38" spans="3:5" hidden="1" x14ac:dyDescent="0.25">
      <c r="C38" s="86"/>
      <c r="D38" s="86"/>
      <c r="E38" s="86"/>
    </row>
    <row r="39" spans="3:5" hidden="1" x14ac:dyDescent="0.25">
      <c r="C39" s="86"/>
      <c r="D39" s="86"/>
      <c r="E39" s="86"/>
    </row>
    <row r="40" spans="3:5" hidden="1" x14ac:dyDescent="0.25">
      <c r="C40" s="86"/>
      <c r="D40" s="86"/>
      <c r="E40" s="86"/>
    </row>
    <row r="41" spans="3:5" hidden="1" x14ac:dyDescent="0.25">
      <c r="C41" s="86"/>
      <c r="D41" s="86"/>
      <c r="E41" s="86"/>
    </row>
    <row r="42" spans="3:5" hidden="1" x14ac:dyDescent="0.25">
      <c r="C42" s="86"/>
      <c r="D42" s="86"/>
      <c r="E42" s="86"/>
    </row>
    <row r="43" spans="3:5" hidden="1" x14ac:dyDescent="0.25">
      <c r="C43" s="86"/>
      <c r="D43" s="86"/>
      <c r="E43" s="86"/>
    </row>
    <row r="44" spans="3:5" hidden="1" x14ac:dyDescent="0.25">
      <c r="C44" s="86"/>
      <c r="D44" s="86"/>
      <c r="E44" s="86"/>
    </row>
    <row r="45" spans="3:5" hidden="1" x14ac:dyDescent="0.25">
      <c r="C45" s="86"/>
      <c r="D45" s="86"/>
      <c r="E45" s="86"/>
    </row>
    <row r="46" spans="3:5" hidden="1" x14ac:dyDescent="0.25">
      <c r="C46" s="86"/>
      <c r="D46" s="86"/>
      <c r="E46" s="86"/>
    </row>
    <row r="47" spans="3:5" hidden="1" x14ac:dyDescent="0.25">
      <c r="C47" s="86"/>
      <c r="D47" s="86"/>
      <c r="E47" s="86"/>
    </row>
    <row r="48" spans="3:5" hidden="1" x14ac:dyDescent="0.25">
      <c r="C48" s="86"/>
      <c r="D48" s="86"/>
      <c r="E48" s="86"/>
    </row>
    <row r="49" spans="3:5" hidden="1" x14ac:dyDescent="0.25">
      <c r="C49" s="86"/>
      <c r="D49" s="86"/>
      <c r="E49" s="86"/>
    </row>
    <row r="50" spans="3:5" hidden="1" x14ac:dyDescent="0.25">
      <c r="C50" s="86"/>
      <c r="D50" s="86"/>
      <c r="E50" s="86"/>
    </row>
    <row r="51" spans="3:5" hidden="1" x14ac:dyDescent="0.25">
      <c r="C51" s="86"/>
      <c r="D51" s="86"/>
      <c r="E51" s="86"/>
    </row>
    <row r="52" spans="3:5" hidden="1" x14ac:dyDescent="0.25">
      <c r="C52" s="86"/>
      <c r="D52" s="86"/>
      <c r="E52" s="86"/>
    </row>
    <row r="53" spans="3:5" hidden="1" x14ac:dyDescent="0.25">
      <c r="C53" s="86"/>
      <c r="D53" s="86"/>
      <c r="E53" s="86"/>
    </row>
    <row r="54" spans="3:5" hidden="1" x14ac:dyDescent="0.25">
      <c r="C54" s="86"/>
      <c r="D54" s="86"/>
      <c r="E54" s="86"/>
    </row>
    <row r="55" spans="3:5" hidden="1" x14ac:dyDescent="0.25">
      <c r="C55" s="86"/>
      <c r="D55" s="86"/>
      <c r="E55" s="86"/>
    </row>
    <row r="56" spans="3:5" hidden="1" x14ac:dyDescent="0.25">
      <c r="C56" s="86"/>
      <c r="D56" s="86"/>
      <c r="E56" s="86"/>
    </row>
    <row r="57" spans="3:5" hidden="1" x14ac:dyDescent="0.25">
      <c r="C57" s="86"/>
      <c r="D57" s="86"/>
      <c r="E57" s="86"/>
    </row>
    <row r="58" spans="3:5" hidden="1" x14ac:dyDescent="0.25">
      <c r="C58" s="86"/>
      <c r="D58" s="86"/>
    </row>
  </sheetData>
  <mergeCells count="3">
    <mergeCell ref="C1:F4"/>
    <mergeCell ref="E6:E7"/>
    <mergeCell ref="C6:C7"/>
  </mergeCells>
  <hyperlinks>
    <hyperlink ref="E9" r:id="rId1" xr:uid="{66C1DE41-3C26-4C37-A694-82064A228ED8}"/>
  </hyperlinks>
  <pageMargins left="0.7" right="0.7" top="0.75" bottom="0.75" header="0.3" footer="0.3"/>
  <pageSetup scale="12" fitToWidth="0"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9"/>
  <sheetViews>
    <sheetView workbookViewId="0"/>
  </sheetViews>
  <sheetFormatPr defaultColWidth="11" defaultRowHeight="15.75" x14ac:dyDescent="0.25"/>
  <cols>
    <col min="1" max="4" width="34.125" customWidth="1"/>
    <col min="5" max="5" width="25.75" customWidth="1"/>
    <col min="6" max="6" width="40.5" style="63" customWidth="1"/>
    <col min="7" max="7" width="33.5" customWidth="1"/>
  </cols>
  <sheetData>
    <row r="1" spans="1:6" ht="36" x14ac:dyDescent="0.25">
      <c r="A1" s="114" t="s">
        <v>20</v>
      </c>
      <c r="B1" s="114" t="s">
        <v>21</v>
      </c>
      <c r="C1" s="114" t="s">
        <v>22</v>
      </c>
      <c r="D1" s="114" t="s">
        <v>23</v>
      </c>
      <c r="E1" s="115" t="s">
        <v>24</v>
      </c>
      <c r="F1" s="114" t="s">
        <v>25</v>
      </c>
    </row>
    <row r="2" spans="1:6" ht="18" x14ac:dyDescent="0.25">
      <c r="A2" s="7" t="s">
        <v>15</v>
      </c>
      <c r="B2" s="11"/>
      <c r="C2" s="11"/>
      <c r="D2" s="11"/>
      <c r="E2" s="9"/>
      <c r="F2" s="2"/>
    </row>
    <row r="3" spans="1:6" ht="51" x14ac:dyDescent="0.25">
      <c r="A3" s="7"/>
      <c r="B3" s="11" t="s">
        <v>65</v>
      </c>
      <c r="C3" s="6" t="s">
        <v>197</v>
      </c>
      <c r="D3" s="6" t="s">
        <v>198</v>
      </c>
      <c r="E3" s="65"/>
      <c r="F3" s="6"/>
    </row>
    <row r="4" spans="1:6" ht="51" x14ac:dyDescent="0.25">
      <c r="A4" s="7"/>
      <c r="B4" s="34"/>
      <c r="C4" s="27" t="s">
        <v>199</v>
      </c>
      <c r="D4" s="27" t="s">
        <v>200</v>
      </c>
      <c r="E4" s="65"/>
      <c r="F4" s="6"/>
    </row>
    <row r="5" spans="1:6" ht="51" x14ac:dyDescent="0.25">
      <c r="A5" s="6"/>
      <c r="B5" s="34" t="s">
        <v>201</v>
      </c>
      <c r="C5" s="27" t="s">
        <v>202</v>
      </c>
      <c r="D5" s="27" t="s">
        <v>203</v>
      </c>
      <c r="E5" s="65"/>
      <c r="F5" s="6"/>
    </row>
    <row r="6" spans="1:6" ht="25.5" x14ac:dyDescent="0.25">
      <c r="A6" s="15"/>
      <c r="B6" s="34"/>
      <c r="C6" s="27" t="s">
        <v>204</v>
      </c>
      <c r="D6" s="27" t="s">
        <v>205</v>
      </c>
      <c r="E6" s="65"/>
      <c r="F6" s="6"/>
    </row>
    <row r="7" spans="1:6" ht="76.5" x14ac:dyDescent="0.25">
      <c r="A7" s="15"/>
      <c r="B7" s="34"/>
      <c r="C7" s="27" t="s">
        <v>206</v>
      </c>
      <c r="D7" s="27" t="s">
        <v>207</v>
      </c>
      <c r="E7" s="65"/>
      <c r="F7" s="74"/>
    </row>
    <row r="8" spans="1:6" ht="76.5" x14ac:dyDescent="0.25">
      <c r="A8" s="15"/>
      <c r="B8" s="34"/>
      <c r="C8" s="27" t="s">
        <v>208</v>
      </c>
      <c r="D8" s="27" t="s">
        <v>207</v>
      </c>
      <c r="E8" s="117"/>
      <c r="F8" s="6"/>
    </row>
    <row r="9" spans="1:6" x14ac:dyDescent="0.25">
      <c r="A9" s="40"/>
      <c r="B9" s="40"/>
      <c r="C9" s="40"/>
      <c r="D9" s="40"/>
      <c r="E9" s="40"/>
    </row>
  </sheetData>
  <dataValidations count="1">
    <dataValidation type="list" allowBlank="1" showInputMessage="1" showErrorMessage="1" sqref="E3:E8" xr:uid="{00000000-0002-0000-0900-000000000000}">
      <formula1>"Yes, Somewhat, No, N/A"</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
  <sheetViews>
    <sheetView workbookViewId="0"/>
  </sheetViews>
  <sheetFormatPr defaultColWidth="11" defaultRowHeight="15.75" x14ac:dyDescent="0.25"/>
  <cols>
    <col min="1" max="4" width="34.125" customWidth="1"/>
    <col min="5" max="5" width="23.125" customWidth="1"/>
    <col min="6" max="6" width="40.5" customWidth="1"/>
    <col min="7" max="7" width="33" customWidth="1"/>
  </cols>
  <sheetData>
    <row r="1" spans="1:6" ht="36" x14ac:dyDescent="0.25">
      <c r="A1" s="114" t="s">
        <v>20</v>
      </c>
      <c r="B1" s="114" t="s">
        <v>21</v>
      </c>
      <c r="C1" s="114" t="s">
        <v>22</v>
      </c>
      <c r="D1" s="114" t="s">
        <v>23</v>
      </c>
      <c r="E1" s="115" t="s">
        <v>24</v>
      </c>
      <c r="F1" s="114" t="s">
        <v>25</v>
      </c>
    </row>
    <row r="2" spans="1:6" ht="36" x14ac:dyDescent="0.25">
      <c r="A2" s="7" t="s">
        <v>16</v>
      </c>
      <c r="B2" s="11"/>
      <c r="C2" s="2"/>
      <c r="D2" s="2"/>
      <c r="E2" s="9"/>
      <c r="F2" s="10"/>
    </row>
    <row r="3" spans="1:6" ht="38.25" x14ac:dyDescent="0.25">
      <c r="A3" s="7"/>
      <c r="B3" s="11" t="s">
        <v>209</v>
      </c>
      <c r="C3" s="6" t="s">
        <v>210</v>
      </c>
      <c r="D3" s="6" t="s">
        <v>211</v>
      </c>
      <c r="E3" s="65"/>
      <c r="F3" s="6"/>
    </row>
    <row r="4" spans="1:6" ht="38.25" x14ac:dyDescent="0.25">
      <c r="A4" s="13"/>
      <c r="B4" s="11"/>
      <c r="C4" s="6" t="s">
        <v>212</v>
      </c>
      <c r="D4" s="6" t="s">
        <v>213</v>
      </c>
      <c r="E4" s="65"/>
      <c r="F4" s="6"/>
    </row>
    <row r="5" spans="1:6" ht="38.25" x14ac:dyDescent="0.25">
      <c r="A5" s="15"/>
      <c r="B5" s="11"/>
      <c r="C5" s="6" t="s">
        <v>214</v>
      </c>
      <c r="D5" s="6" t="s">
        <v>215</v>
      </c>
      <c r="E5" s="65"/>
      <c r="F5" s="6"/>
    </row>
    <row r="6" spans="1:6" ht="25.5" x14ac:dyDescent="0.25">
      <c r="A6" s="15"/>
      <c r="B6" s="11"/>
      <c r="C6" s="6" t="s">
        <v>216</v>
      </c>
      <c r="D6" s="6" t="s">
        <v>217</v>
      </c>
      <c r="E6" s="65"/>
      <c r="F6" s="6"/>
    </row>
    <row r="7" spans="1:6" ht="38.25" x14ac:dyDescent="0.25">
      <c r="A7" s="15"/>
      <c r="B7" s="11" t="s">
        <v>218</v>
      </c>
      <c r="C7" s="6" t="s">
        <v>219</v>
      </c>
      <c r="D7" s="6" t="s">
        <v>220</v>
      </c>
      <c r="E7" s="65"/>
      <c r="F7" s="74"/>
    </row>
    <row r="8" spans="1:6" ht="63.75" x14ac:dyDescent="0.25">
      <c r="A8" s="15"/>
      <c r="B8" s="11"/>
      <c r="C8" s="6" t="s">
        <v>221</v>
      </c>
      <c r="D8" s="6" t="s">
        <v>222</v>
      </c>
      <c r="E8" s="117"/>
      <c r="F8" s="6"/>
    </row>
    <row r="9" spans="1:6" x14ac:dyDescent="0.25">
      <c r="A9" s="40"/>
      <c r="B9" s="40"/>
      <c r="C9" s="40"/>
      <c r="D9" s="40"/>
      <c r="E9" s="40"/>
    </row>
  </sheetData>
  <dataValidations count="1">
    <dataValidation type="list" allowBlank="1" showInputMessage="1" showErrorMessage="1" sqref="E3:E8" xr:uid="{00000000-0002-0000-0B00-000000000000}">
      <formula1>"Yes, Somewhat, No, N/A"</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
  <sheetViews>
    <sheetView workbookViewId="0"/>
  </sheetViews>
  <sheetFormatPr defaultColWidth="11" defaultRowHeight="15.75" x14ac:dyDescent="0.25"/>
  <cols>
    <col min="1" max="2" width="34.125" customWidth="1"/>
    <col min="3" max="4" width="34.125" style="16" customWidth="1"/>
    <col min="5" max="5" width="32.5" customWidth="1"/>
    <col min="6" max="6" width="40.5" style="63" customWidth="1"/>
    <col min="7" max="7" width="40.375" customWidth="1"/>
  </cols>
  <sheetData>
    <row r="1" spans="1:6" ht="36" x14ac:dyDescent="0.25">
      <c r="A1" s="114" t="s">
        <v>20</v>
      </c>
      <c r="B1" s="114" t="s">
        <v>21</v>
      </c>
      <c r="C1" s="114" t="s">
        <v>22</v>
      </c>
      <c r="D1" s="114" t="s">
        <v>23</v>
      </c>
      <c r="E1" s="115" t="s">
        <v>24</v>
      </c>
      <c r="F1" s="114" t="s">
        <v>25</v>
      </c>
    </row>
    <row r="2" spans="1:6" ht="18" x14ac:dyDescent="0.25">
      <c r="A2" s="22" t="s">
        <v>17</v>
      </c>
      <c r="B2" s="25"/>
      <c r="C2" s="32"/>
      <c r="D2" s="32"/>
      <c r="E2" s="25"/>
      <c r="F2" s="70"/>
    </row>
    <row r="3" spans="1:6" ht="76.5" x14ac:dyDescent="0.25">
      <c r="A3" s="18"/>
      <c r="B3" s="17" t="s">
        <v>65</v>
      </c>
      <c r="C3" s="33" t="s">
        <v>223</v>
      </c>
      <c r="D3" s="33" t="s">
        <v>224</v>
      </c>
      <c r="E3" s="69"/>
      <c r="F3" s="67"/>
    </row>
    <row r="4" spans="1:6" ht="114.75" x14ac:dyDescent="0.25">
      <c r="A4" s="22"/>
      <c r="B4" s="25"/>
      <c r="C4" s="33" t="s">
        <v>225</v>
      </c>
      <c r="D4" s="33" t="s">
        <v>226</v>
      </c>
      <c r="E4" s="69"/>
      <c r="F4" s="67"/>
    </row>
    <row r="5" spans="1:6" ht="76.5" x14ac:dyDescent="0.25">
      <c r="A5" s="22"/>
      <c r="B5" s="25"/>
      <c r="C5" s="33" t="s">
        <v>227</v>
      </c>
      <c r="D5" s="33" t="s">
        <v>228</v>
      </c>
      <c r="E5" s="69"/>
      <c r="F5" s="67"/>
    </row>
    <row r="6" spans="1:6" ht="140.25" x14ac:dyDescent="0.25">
      <c r="A6" s="22" t="s">
        <v>229</v>
      </c>
      <c r="B6" s="17" t="s">
        <v>230</v>
      </c>
      <c r="C6" s="71" t="s">
        <v>231</v>
      </c>
      <c r="D6" s="71" t="s">
        <v>232</v>
      </c>
      <c r="E6" s="69"/>
      <c r="F6" s="41"/>
    </row>
    <row r="7" spans="1:6" ht="89.25" x14ac:dyDescent="0.25">
      <c r="A7" s="26"/>
      <c r="C7" s="33" t="s">
        <v>233</v>
      </c>
      <c r="D7" s="33" t="s">
        <v>234</v>
      </c>
      <c r="E7" s="69"/>
      <c r="F7" s="71"/>
    </row>
    <row r="8" spans="1:6" ht="76.5" x14ac:dyDescent="0.25">
      <c r="A8" s="22"/>
      <c r="B8" s="18"/>
      <c r="C8" s="33" t="s">
        <v>235</v>
      </c>
      <c r="D8" s="33" t="s">
        <v>236</v>
      </c>
      <c r="E8" s="69"/>
      <c r="F8" s="71"/>
    </row>
    <row r="9" spans="1:6" ht="63.75" x14ac:dyDescent="0.25">
      <c r="A9" s="22"/>
      <c r="B9" s="19" t="s">
        <v>237</v>
      </c>
      <c r="C9" s="33" t="s">
        <v>238</v>
      </c>
      <c r="D9" s="33" t="s">
        <v>239</v>
      </c>
      <c r="E9" s="69"/>
      <c r="F9" s="71"/>
    </row>
    <row r="10" spans="1:6" ht="89.25" x14ac:dyDescent="0.25">
      <c r="A10" s="22"/>
      <c r="B10" s="17"/>
      <c r="C10" s="33" t="s">
        <v>240</v>
      </c>
      <c r="D10" s="33" t="s">
        <v>241</v>
      </c>
      <c r="E10" s="69"/>
      <c r="F10" s="120"/>
    </row>
    <row r="11" spans="1:6" ht="114.75" x14ac:dyDescent="0.25">
      <c r="A11" s="22"/>
      <c r="B11" s="17" t="s">
        <v>242</v>
      </c>
      <c r="C11" s="72" t="s">
        <v>243</v>
      </c>
      <c r="D11" s="72" t="s">
        <v>244</v>
      </c>
      <c r="E11" s="119"/>
      <c r="F11" s="6"/>
    </row>
    <row r="12" spans="1:6" x14ac:dyDescent="0.25">
      <c r="A12" s="40"/>
      <c r="B12" s="40"/>
      <c r="C12" s="73"/>
      <c r="D12" s="73"/>
      <c r="E12" s="40"/>
    </row>
  </sheetData>
  <dataValidations count="1">
    <dataValidation type="list" allowBlank="1" showInputMessage="1" showErrorMessage="1" sqref="E3:E11" xr:uid="{00000000-0002-0000-0700-000000000000}">
      <formula1>"Yes, Somewhat, No, N/A"</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6D506-7A1C-434C-9E83-EEB04FB4961D}">
  <dimension ref="A1:F15"/>
  <sheetViews>
    <sheetView workbookViewId="0"/>
  </sheetViews>
  <sheetFormatPr defaultColWidth="11" defaultRowHeight="15.75" x14ac:dyDescent="0.25"/>
  <cols>
    <col min="1" max="2" width="34.125" customWidth="1"/>
    <col min="3" max="4" width="34.125" style="16" customWidth="1"/>
    <col min="5" max="5" width="32.5" customWidth="1"/>
    <col min="6" max="6" width="40.5" customWidth="1"/>
    <col min="7" max="7" width="40.375" customWidth="1"/>
  </cols>
  <sheetData>
    <row r="1" spans="1:6" ht="36" x14ac:dyDescent="0.25">
      <c r="A1" s="114" t="s">
        <v>20</v>
      </c>
      <c r="B1" s="114" t="s">
        <v>21</v>
      </c>
      <c r="C1" s="114" t="s">
        <v>22</v>
      </c>
      <c r="D1" s="114" t="s">
        <v>23</v>
      </c>
      <c r="E1" s="115" t="s">
        <v>24</v>
      </c>
      <c r="F1" s="114" t="s">
        <v>25</v>
      </c>
    </row>
    <row r="2" spans="1:6" ht="18" x14ac:dyDescent="0.25">
      <c r="A2" s="22" t="s">
        <v>18</v>
      </c>
      <c r="B2" s="47"/>
      <c r="C2" s="46"/>
      <c r="D2" s="46"/>
      <c r="E2" s="49"/>
      <c r="F2" s="64"/>
    </row>
    <row r="3" spans="1:6" ht="191.25" x14ac:dyDescent="0.25">
      <c r="A3" s="18"/>
      <c r="B3" s="48" t="s">
        <v>65</v>
      </c>
      <c r="C3" s="33" t="s">
        <v>245</v>
      </c>
      <c r="D3" s="33" t="s">
        <v>246</v>
      </c>
      <c r="E3" s="65"/>
      <c r="F3" s="67"/>
    </row>
    <row r="4" spans="1:6" ht="89.25" x14ac:dyDescent="0.25">
      <c r="A4" s="22"/>
      <c r="B4" s="47"/>
      <c r="C4" s="33" t="s">
        <v>247</v>
      </c>
      <c r="D4" s="33" t="s">
        <v>248</v>
      </c>
      <c r="E4" s="65"/>
      <c r="F4" s="67"/>
    </row>
    <row r="5" spans="1:6" ht="127.5" x14ac:dyDescent="0.25">
      <c r="A5" s="22"/>
      <c r="B5" s="48" t="s">
        <v>249</v>
      </c>
      <c r="C5" s="71" t="s">
        <v>250</v>
      </c>
      <c r="D5" s="71" t="s">
        <v>251</v>
      </c>
      <c r="E5" s="65"/>
      <c r="F5" s="67"/>
    </row>
    <row r="6" spans="1:6" ht="38.25" x14ac:dyDescent="0.25">
      <c r="A6" s="18"/>
      <c r="C6" s="80" t="s">
        <v>252</v>
      </c>
      <c r="D6" s="33" t="s">
        <v>253</v>
      </c>
      <c r="E6" s="65"/>
      <c r="F6" s="41"/>
    </row>
    <row r="7" spans="1:6" ht="178.5" x14ac:dyDescent="0.25">
      <c r="A7" s="22"/>
      <c r="B7" s="48"/>
      <c r="C7" s="33" t="s">
        <v>254</v>
      </c>
      <c r="D7" s="33" t="s">
        <v>255</v>
      </c>
      <c r="E7" s="65"/>
      <c r="F7" s="41"/>
    </row>
    <row r="8" spans="1:6" ht="102" x14ac:dyDescent="0.25">
      <c r="A8" s="50" t="s">
        <v>229</v>
      </c>
      <c r="B8" s="51"/>
      <c r="C8" s="66" t="s">
        <v>288</v>
      </c>
      <c r="D8" s="66" t="s">
        <v>256</v>
      </c>
      <c r="E8" s="65"/>
      <c r="F8" s="68"/>
    </row>
    <row r="9" spans="1:6" ht="18" x14ac:dyDescent="0.25">
      <c r="A9" s="56"/>
      <c r="B9" s="60"/>
      <c r="C9" s="57"/>
      <c r="D9" s="57"/>
      <c r="E9" s="58"/>
      <c r="F9" s="59"/>
    </row>
    <row r="10" spans="1:6" ht="18" x14ac:dyDescent="0.25">
      <c r="A10" s="54"/>
      <c r="C10" s="37"/>
      <c r="D10" s="37"/>
      <c r="E10" s="52"/>
      <c r="F10" s="53"/>
    </row>
    <row r="11" spans="1:6" ht="18" x14ac:dyDescent="0.25">
      <c r="A11" s="54"/>
      <c r="B11" s="61"/>
      <c r="E11" s="52"/>
      <c r="F11" s="53"/>
    </row>
    <row r="12" spans="1:6" ht="18" x14ac:dyDescent="0.25">
      <c r="A12" s="54"/>
      <c r="B12" s="61"/>
      <c r="C12" s="37"/>
      <c r="D12" s="37"/>
      <c r="E12" s="52"/>
      <c r="F12" s="53"/>
    </row>
    <row r="13" spans="1:6" ht="18" x14ac:dyDescent="0.25">
      <c r="A13" s="54"/>
      <c r="B13" s="61"/>
      <c r="C13" s="37"/>
      <c r="D13" s="37"/>
      <c r="E13" s="52"/>
      <c r="F13" s="53"/>
    </row>
    <row r="14" spans="1:6" ht="18" x14ac:dyDescent="0.25">
      <c r="A14" s="54"/>
      <c r="B14" s="61"/>
      <c r="C14" s="55"/>
      <c r="D14" s="55"/>
      <c r="E14" s="52"/>
      <c r="F14" s="53"/>
    </row>
    <row r="15" spans="1:6" x14ac:dyDescent="0.25">
      <c r="C15"/>
      <c r="D15"/>
    </row>
  </sheetData>
  <dataValidations count="1">
    <dataValidation type="list" allowBlank="1" showInputMessage="1" showErrorMessage="1" sqref="E3:E14" xr:uid="{29541321-0616-42AF-9863-075B46BFEF19}">
      <formula1>"Yes, Somewhat, No, N/A"</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
  <sheetViews>
    <sheetView workbookViewId="0"/>
  </sheetViews>
  <sheetFormatPr defaultColWidth="11" defaultRowHeight="15.75" x14ac:dyDescent="0.25"/>
  <cols>
    <col min="1" max="4" width="34.125" customWidth="1"/>
    <col min="5" max="5" width="26.125" customWidth="1"/>
    <col min="6" max="6" width="40.5" style="63" customWidth="1"/>
    <col min="7" max="7" width="36.25" customWidth="1"/>
  </cols>
  <sheetData>
    <row r="1" spans="1:6" ht="36" x14ac:dyDescent="0.25">
      <c r="A1" s="114" t="s">
        <v>20</v>
      </c>
      <c r="B1" s="114" t="s">
        <v>21</v>
      </c>
      <c r="C1" s="114" t="s">
        <v>22</v>
      </c>
      <c r="D1" s="114" t="s">
        <v>23</v>
      </c>
      <c r="E1" s="115" t="s">
        <v>24</v>
      </c>
      <c r="F1" s="114" t="s">
        <v>25</v>
      </c>
    </row>
    <row r="2" spans="1:6" ht="18" x14ac:dyDescent="0.25">
      <c r="A2" s="7" t="s">
        <v>19</v>
      </c>
      <c r="B2" s="11"/>
      <c r="C2" s="11"/>
      <c r="D2" s="11"/>
      <c r="E2" s="9"/>
      <c r="F2" s="2"/>
    </row>
    <row r="3" spans="1:6" ht="25.5" x14ac:dyDescent="0.25">
      <c r="A3" s="13"/>
      <c r="B3" s="11" t="s">
        <v>257</v>
      </c>
      <c r="C3" s="6" t="s">
        <v>258</v>
      </c>
      <c r="D3" s="6" t="s">
        <v>259</v>
      </c>
      <c r="E3" s="65"/>
      <c r="F3" s="6"/>
    </row>
    <row r="4" spans="1:6" ht="25.5" x14ac:dyDescent="0.25">
      <c r="A4" s="15"/>
      <c r="B4" s="11"/>
      <c r="C4" s="6" t="s">
        <v>260</v>
      </c>
      <c r="D4" s="6" t="s">
        <v>261</v>
      </c>
      <c r="E4" s="65"/>
      <c r="F4" s="6"/>
    </row>
    <row r="5" spans="1:6" ht="38.25" x14ac:dyDescent="0.25">
      <c r="A5" s="15"/>
      <c r="B5" s="11" t="s">
        <v>262</v>
      </c>
      <c r="C5" s="6" t="s">
        <v>263</v>
      </c>
      <c r="D5" s="6" t="s">
        <v>264</v>
      </c>
      <c r="E5" s="65"/>
      <c r="F5" s="6"/>
    </row>
    <row r="6" spans="1:6" ht="25.5" x14ac:dyDescent="0.25">
      <c r="A6" s="15"/>
      <c r="B6" s="11"/>
      <c r="C6" s="6" t="s">
        <v>265</v>
      </c>
      <c r="D6" s="6" t="s">
        <v>266</v>
      </c>
      <c r="E6" s="65"/>
      <c r="F6" s="74"/>
    </row>
    <row r="7" spans="1:6" ht="63.75" x14ac:dyDescent="0.25">
      <c r="A7" s="7"/>
      <c r="B7" s="8"/>
      <c r="C7" s="6" t="s">
        <v>267</v>
      </c>
      <c r="D7" s="6" t="s">
        <v>268</v>
      </c>
      <c r="E7" s="117"/>
      <c r="F7" s="6"/>
    </row>
    <row r="8" spans="1:6" x14ac:dyDescent="0.25">
      <c r="A8" s="40"/>
      <c r="B8" s="40"/>
      <c r="C8" s="40"/>
      <c r="D8" s="40"/>
      <c r="E8" s="40"/>
    </row>
  </sheetData>
  <dataValidations count="1">
    <dataValidation type="list" allowBlank="1" showInputMessage="1" showErrorMessage="1" sqref="E3:E7" xr:uid="{00000000-0002-0000-0C00-000000000000}">
      <formula1>"Yes, Somewhat, No, N/A"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EEBF7"/>
  </sheetPr>
  <dimension ref="A1:N76"/>
  <sheetViews>
    <sheetView zoomScale="70" zoomScaleNormal="70" workbookViewId="0">
      <selection sqref="A1:H2"/>
    </sheetView>
  </sheetViews>
  <sheetFormatPr defaultRowHeight="15.75" x14ac:dyDescent="0.25"/>
  <cols>
    <col min="1" max="1" width="40" customWidth="1"/>
    <col min="5" max="5" width="10.125" customWidth="1"/>
    <col min="6" max="6" width="27.125" customWidth="1"/>
    <col min="7" max="7" width="38.375" customWidth="1"/>
    <col min="8" max="8" width="49" customWidth="1"/>
    <col min="10" max="10" width="9" customWidth="1"/>
  </cols>
  <sheetData>
    <row r="1" spans="1:14" ht="15.75" customHeight="1" x14ac:dyDescent="0.25">
      <c r="A1" s="137" t="s">
        <v>275</v>
      </c>
      <c r="B1" s="138"/>
      <c r="C1" s="138"/>
      <c r="D1" s="138"/>
      <c r="E1" s="138"/>
      <c r="F1" s="138"/>
      <c r="G1" s="138"/>
      <c r="H1" s="139"/>
      <c r="I1" s="93"/>
      <c r="J1" s="93"/>
      <c r="K1" s="93"/>
      <c r="L1" s="93"/>
      <c r="M1" s="93"/>
      <c r="N1" s="93"/>
    </row>
    <row r="2" spans="1:14" ht="16.5" customHeight="1" thickBot="1" x14ac:dyDescent="0.3">
      <c r="A2" s="140"/>
      <c r="B2" s="141"/>
      <c r="C2" s="141"/>
      <c r="D2" s="141"/>
      <c r="E2" s="141"/>
      <c r="F2" s="141"/>
      <c r="G2" s="141"/>
      <c r="H2" s="142"/>
      <c r="I2" s="93"/>
      <c r="J2" s="93"/>
      <c r="K2" s="93"/>
      <c r="L2" s="93"/>
      <c r="M2" s="93"/>
      <c r="N2" s="93"/>
    </row>
    <row r="3" spans="1:14" ht="45.75" customHeight="1" x14ac:dyDescent="0.25">
      <c r="A3" s="143" t="s">
        <v>279</v>
      </c>
      <c r="B3" s="144"/>
      <c r="C3" s="144"/>
      <c r="D3" s="144"/>
      <c r="E3" s="144"/>
      <c r="F3" s="144"/>
      <c r="G3" s="144"/>
      <c r="H3" s="145"/>
      <c r="I3" s="93"/>
      <c r="J3" s="93"/>
      <c r="K3" s="93"/>
      <c r="L3" s="93"/>
      <c r="M3" s="93"/>
      <c r="N3" s="93"/>
    </row>
    <row r="4" spans="1:14" ht="104.25" customHeight="1" thickBot="1" x14ac:dyDescent="0.3">
      <c r="A4" s="146"/>
      <c r="B4" s="147"/>
      <c r="C4" s="147"/>
      <c r="D4" s="147"/>
      <c r="E4" s="147"/>
      <c r="F4" s="147"/>
      <c r="G4" s="147"/>
      <c r="H4" s="148"/>
      <c r="I4" s="93"/>
      <c r="J4" s="93"/>
      <c r="K4" s="93"/>
      <c r="L4" s="93"/>
      <c r="M4" s="93"/>
      <c r="N4" s="93"/>
    </row>
    <row r="5" spans="1:14" ht="20.25" customHeight="1" thickBot="1" x14ac:dyDescent="0.3">
      <c r="E5" s="94"/>
      <c r="F5" s="94"/>
      <c r="G5" s="94"/>
      <c r="H5" s="94"/>
      <c r="I5" s="93"/>
      <c r="J5" s="93"/>
      <c r="K5" s="93"/>
      <c r="L5" s="93"/>
      <c r="M5" s="93"/>
      <c r="N5" s="93"/>
    </row>
    <row r="6" spans="1:14" ht="30" customHeight="1" thickBot="1" x14ac:dyDescent="0.3">
      <c r="A6" s="149" t="s">
        <v>0</v>
      </c>
      <c r="B6" s="150"/>
      <c r="C6" s="150"/>
      <c r="D6" s="151"/>
      <c r="E6" s="95"/>
      <c r="F6" s="156" t="s">
        <v>269</v>
      </c>
      <c r="G6" s="157"/>
      <c r="H6" s="158"/>
      <c r="K6" s="93"/>
      <c r="L6" s="93"/>
      <c r="M6" s="93"/>
      <c r="N6" s="93"/>
    </row>
    <row r="7" spans="1:14" ht="18.75" x14ac:dyDescent="0.3">
      <c r="A7" s="110" t="s">
        <v>271</v>
      </c>
      <c r="B7" s="152"/>
      <c r="C7" s="152"/>
      <c r="D7" s="153"/>
      <c r="E7" s="96"/>
      <c r="F7" s="127" t="s">
        <v>270</v>
      </c>
      <c r="G7" s="128"/>
      <c r="H7" s="129"/>
      <c r="K7" s="28"/>
      <c r="L7" s="28"/>
      <c r="M7" s="28"/>
      <c r="N7" s="28"/>
    </row>
    <row r="8" spans="1:14" ht="18.75" x14ac:dyDescent="0.3">
      <c r="A8" s="111" t="s">
        <v>272</v>
      </c>
      <c r="B8" s="154"/>
      <c r="C8" s="154"/>
      <c r="D8" s="155"/>
      <c r="E8" s="97"/>
      <c r="F8" s="130"/>
      <c r="G8" s="131"/>
      <c r="H8" s="132"/>
      <c r="K8" s="28"/>
      <c r="L8" s="28"/>
      <c r="M8" s="28"/>
      <c r="N8" s="28"/>
    </row>
    <row r="9" spans="1:14" ht="18.75" x14ac:dyDescent="0.3">
      <c r="A9" s="112" t="s">
        <v>274</v>
      </c>
      <c r="B9" s="154"/>
      <c r="C9" s="154"/>
      <c r="D9" s="155"/>
      <c r="E9" s="97"/>
      <c r="F9" s="130"/>
      <c r="G9" s="131"/>
      <c r="H9" s="132"/>
      <c r="K9" s="28"/>
      <c r="L9" s="28"/>
      <c r="M9" s="28"/>
      <c r="N9" s="28"/>
    </row>
    <row r="10" spans="1:14" ht="19.5" customHeight="1" thickBot="1" x14ac:dyDescent="0.35">
      <c r="A10" s="113" t="s">
        <v>273</v>
      </c>
      <c r="B10" s="124"/>
      <c r="C10" s="125"/>
      <c r="D10" s="126"/>
      <c r="E10" s="97"/>
      <c r="F10" s="133"/>
      <c r="G10" s="134"/>
      <c r="H10" s="135"/>
      <c r="K10" s="28"/>
      <c r="L10" s="28"/>
      <c r="M10" s="28"/>
      <c r="N10" s="28"/>
    </row>
    <row r="11" spans="1:14" ht="18.75" x14ac:dyDescent="0.3">
      <c r="A11" s="81"/>
      <c r="B11" s="82"/>
      <c r="C11" s="82"/>
      <c r="D11" s="82"/>
      <c r="E11" s="97"/>
      <c r="F11" s="97"/>
      <c r="G11" s="97"/>
      <c r="H11" s="28"/>
      <c r="I11" s="28"/>
      <c r="J11" s="28"/>
      <c r="K11" s="28"/>
      <c r="L11" s="28"/>
      <c r="M11" s="28"/>
      <c r="N11" s="28"/>
    </row>
    <row r="12" spans="1:14" ht="18.75" x14ac:dyDescent="0.3">
      <c r="A12" s="81"/>
      <c r="B12" s="82"/>
      <c r="C12" s="82"/>
      <c r="D12" s="82"/>
      <c r="E12" s="97"/>
      <c r="G12" s="97"/>
      <c r="H12" s="28"/>
      <c r="I12" s="28"/>
      <c r="J12" s="28"/>
      <c r="K12" s="28"/>
      <c r="L12" s="28"/>
      <c r="M12" s="28"/>
      <c r="N12" s="28"/>
    </row>
    <row r="13" spans="1:14" ht="31.5" x14ac:dyDescent="0.25">
      <c r="A13" s="98"/>
      <c r="B13" s="136" t="s">
        <v>1</v>
      </c>
      <c r="C13" s="136"/>
      <c r="D13" s="136"/>
      <c r="E13" s="136"/>
      <c r="F13" s="97" t="s">
        <v>280</v>
      </c>
    </row>
    <row r="14" spans="1:14" x14ac:dyDescent="0.25">
      <c r="A14" s="98"/>
      <c r="B14" t="s">
        <v>2</v>
      </c>
      <c r="C14" t="s">
        <v>3</v>
      </c>
      <c r="D14" t="s">
        <v>4</v>
      </c>
      <c r="E14" t="s">
        <v>5</v>
      </c>
      <c r="F14" t="str">
        <f>IF(COUNTIF(F19:F74,"Complete")=12,"Complete","Incomplete")</f>
        <v>Incomplete</v>
      </c>
    </row>
    <row r="15" spans="1:14" x14ac:dyDescent="0.25">
      <c r="A15" s="98" t="s">
        <v>6</v>
      </c>
      <c r="B15">
        <f>SUM(B20,B25,B30,B40,B35,B65,B50,B55,B45,B60,B70,B75)</f>
        <v>0</v>
      </c>
      <c r="C15">
        <f t="shared" ref="C15:E15" si="0">SUM(C20,C25,C30,C40,C35,C65,C50,C55,C45,C60,C70,C75)</f>
        <v>0</v>
      </c>
      <c r="D15">
        <f t="shared" si="0"/>
        <v>0</v>
      </c>
      <c r="E15">
        <f t="shared" si="0"/>
        <v>0</v>
      </c>
    </row>
    <row r="16" spans="1:14" ht="63" x14ac:dyDescent="0.25">
      <c r="A16" s="99" t="s">
        <v>278</v>
      </c>
      <c r="B16">
        <f>(B15/109)*100</f>
        <v>0</v>
      </c>
      <c r="C16">
        <f t="shared" ref="C16:E16" si="1">(C15/109)*100</f>
        <v>0</v>
      </c>
      <c r="D16">
        <f t="shared" si="1"/>
        <v>0</v>
      </c>
      <c r="E16">
        <f t="shared" si="1"/>
        <v>0</v>
      </c>
      <c r="F16" s="63"/>
    </row>
    <row r="17" spans="1:6" x14ac:dyDescent="0.25">
      <c r="A17" s="98"/>
    </row>
    <row r="18" spans="1:6" x14ac:dyDescent="0.25">
      <c r="A18" s="98"/>
      <c r="B18" s="136" t="s">
        <v>7</v>
      </c>
      <c r="C18" s="136"/>
      <c r="D18" s="136"/>
      <c r="E18" s="136"/>
      <c r="F18" t="s">
        <v>282</v>
      </c>
    </row>
    <row r="19" spans="1:6" x14ac:dyDescent="0.25">
      <c r="A19" s="98"/>
      <c r="B19" t="s">
        <v>2</v>
      </c>
      <c r="C19" t="s">
        <v>3</v>
      </c>
      <c r="D19" t="s">
        <v>4</v>
      </c>
      <c r="E19" t="s">
        <v>5</v>
      </c>
      <c r="F19" t="str">
        <f xml:space="preserve"> IF(COUNTA('1. Unboxing&amp;Setting Up'!E3:E7)=5,"Complete","Incomplete")</f>
        <v>Incomplete</v>
      </c>
    </row>
    <row r="20" spans="1:6" x14ac:dyDescent="0.25">
      <c r="A20" s="98" t="s">
        <v>6</v>
      </c>
      <c r="B20">
        <f>COUNTIF('1. Unboxing&amp;Setting Up'!E3:E7,"Yes")</f>
        <v>0</v>
      </c>
      <c r="C20">
        <f>COUNTIF('1. Unboxing&amp;Setting Up'!E3:E7,"Somewhat")</f>
        <v>0</v>
      </c>
      <c r="D20">
        <f>COUNTIF('1. Unboxing&amp;Setting Up'!E3:E7,"No")</f>
        <v>0</v>
      </c>
      <c r="E20">
        <f>COUNTIF('1. Unboxing&amp;Setting Up'!E3:E7,"N/A")</f>
        <v>0</v>
      </c>
    </row>
    <row r="21" spans="1:6" x14ac:dyDescent="0.25">
      <c r="A21" s="98" t="s">
        <v>8</v>
      </c>
      <c r="B21">
        <f>(B20/5)*100</f>
        <v>0</v>
      </c>
      <c r="C21">
        <f>(C20/5)*100</f>
        <v>0</v>
      </c>
      <c r="D21">
        <f>(D20/5)*100</f>
        <v>0</v>
      </c>
      <c r="E21">
        <f>(E20/5)*100</f>
        <v>0</v>
      </c>
    </row>
    <row r="22" spans="1:6" x14ac:dyDescent="0.25">
      <c r="A22" s="98"/>
    </row>
    <row r="23" spans="1:6" x14ac:dyDescent="0.25">
      <c r="A23" s="98"/>
      <c r="B23" s="136" t="s">
        <v>9</v>
      </c>
      <c r="C23" s="136"/>
      <c r="D23" s="136"/>
      <c r="E23" s="136"/>
      <c r="F23" t="s">
        <v>281</v>
      </c>
    </row>
    <row r="24" spans="1:6" x14ac:dyDescent="0.25">
      <c r="A24" s="98"/>
      <c r="B24" t="s">
        <v>2</v>
      </c>
      <c r="C24" t="s">
        <v>3</v>
      </c>
      <c r="D24" t="s">
        <v>4</v>
      </c>
      <c r="E24" t="s">
        <v>5</v>
      </c>
      <c r="F24" t="str">
        <f xml:space="preserve"> IF(COUNTA('2. Instructions'!E3:E14)=12,"Complete","Incomplete")</f>
        <v>Incomplete</v>
      </c>
    </row>
    <row r="25" spans="1:6" x14ac:dyDescent="0.25">
      <c r="A25" s="98" t="s">
        <v>6</v>
      </c>
      <c r="B25">
        <f>COUNTIF('2. Instructions'!E3:E14,"Yes")</f>
        <v>0</v>
      </c>
      <c r="C25">
        <f>COUNTIF('2. Instructions'!E3:E14,"Somewhat")</f>
        <v>0</v>
      </c>
      <c r="D25">
        <f>COUNTIF('2. Instructions'!E3:E14,"No")</f>
        <v>0</v>
      </c>
      <c r="E25">
        <f>COUNTIF('2. Instructions'!E3:E14,"N/A")</f>
        <v>0</v>
      </c>
    </row>
    <row r="26" spans="1:6" x14ac:dyDescent="0.25">
      <c r="A26" s="98" t="s">
        <v>8</v>
      </c>
      <c r="B26">
        <f>(B25/12)*100</f>
        <v>0</v>
      </c>
      <c r="C26">
        <f>(C25/12)*100</f>
        <v>0</v>
      </c>
      <c r="D26">
        <f>(D25/12)*100</f>
        <v>0</v>
      </c>
      <c r="E26">
        <f>(E25/12)*100</f>
        <v>0</v>
      </c>
    </row>
    <row r="27" spans="1:6" x14ac:dyDescent="0.25">
      <c r="A27" s="98"/>
    </row>
    <row r="28" spans="1:6" x14ac:dyDescent="0.25">
      <c r="A28" s="98"/>
      <c r="B28" s="136" t="s">
        <v>10</v>
      </c>
      <c r="C28" s="136"/>
      <c r="D28" s="136"/>
      <c r="E28" s="136"/>
      <c r="F28" t="s">
        <v>281</v>
      </c>
    </row>
    <row r="29" spans="1:6" x14ac:dyDescent="0.25">
      <c r="A29" s="98"/>
      <c r="B29" t="s">
        <v>2</v>
      </c>
      <c r="C29" t="s">
        <v>3</v>
      </c>
      <c r="D29" t="s">
        <v>4</v>
      </c>
      <c r="E29" t="s">
        <v>5</v>
      </c>
      <c r="F29" t="str">
        <f xml:space="preserve"> IF(COUNTA('3. Organization&amp;Simplification'!E3:E10)=8,"Complete","Incomplete")</f>
        <v>Incomplete</v>
      </c>
    </row>
    <row r="30" spans="1:6" x14ac:dyDescent="0.25">
      <c r="A30" s="98" t="s">
        <v>6</v>
      </c>
      <c r="B30">
        <f>COUNTIF('3. Organization&amp;Simplification'!E3:E10,"Yes")</f>
        <v>0</v>
      </c>
      <c r="C30">
        <f>COUNTIF('3. Organization&amp;Simplification'!E3:E10,"Somewhat")</f>
        <v>0</v>
      </c>
      <c r="D30">
        <f>COUNTIF('3. Organization&amp;Simplification'!E3:E10,"No")</f>
        <v>0</v>
      </c>
      <c r="E30">
        <f>COUNTIF('3. Organization&amp;Simplification'!E3:E10,"N/A")</f>
        <v>0</v>
      </c>
    </row>
    <row r="31" spans="1:6" x14ac:dyDescent="0.25">
      <c r="A31" s="98" t="s">
        <v>8</v>
      </c>
      <c r="B31">
        <f t="shared" ref="B31:D31" si="2">(B30/8)*100</f>
        <v>0</v>
      </c>
      <c r="C31">
        <f t="shared" si="2"/>
        <v>0</v>
      </c>
      <c r="D31">
        <f t="shared" si="2"/>
        <v>0</v>
      </c>
      <c r="E31">
        <f>(E30/8)*100</f>
        <v>0</v>
      </c>
    </row>
    <row r="32" spans="1:6" x14ac:dyDescent="0.25">
      <c r="A32" s="98"/>
    </row>
    <row r="33" spans="1:6" x14ac:dyDescent="0.25">
      <c r="A33" s="98"/>
      <c r="B33" s="136" t="s">
        <v>11</v>
      </c>
      <c r="C33" s="136"/>
      <c r="D33" s="136"/>
      <c r="E33" s="136"/>
      <c r="F33" t="s">
        <v>281</v>
      </c>
    </row>
    <row r="34" spans="1:6" x14ac:dyDescent="0.25">
      <c r="A34" s="98"/>
      <c r="B34" t="s">
        <v>2</v>
      </c>
      <c r="C34" t="s">
        <v>3</v>
      </c>
      <c r="D34" t="s">
        <v>4</v>
      </c>
      <c r="E34" t="s">
        <v>5</v>
      </c>
      <c r="F34" t="str">
        <f xml:space="preserve"> IF(COUNTA('4. Consistency &amp; Flexibility'!E3:E25)=23,"Complete","Incomplete")</f>
        <v>Incomplete</v>
      </c>
    </row>
    <row r="35" spans="1:6" x14ac:dyDescent="0.25">
      <c r="A35" s="98" t="s">
        <v>6</v>
      </c>
      <c r="B35">
        <f>COUNTIF('4. Consistency &amp; Flexibility'!E3:E25,"Yes")</f>
        <v>0</v>
      </c>
      <c r="C35">
        <f>COUNTIF('4. Consistency &amp; Flexibility'!E3:E25,"Somewhat")</f>
        <v>0</v>
      </c>
      <c r="D35">
        <f>COUNTIF('4. Consistency &amp; Flexibility'!E3:E25,"No")</f>
        <v>0</v>
      </c>
      <c r="E35">
        <f>COUNTIF('4. Consistency &amp; Flexibility'!E3:E25,"N/A")</f>
        <v>0</v>
      </c>
    </row>
    <row r="36" spans="1:6" x14ac:dyDescent="0.25">
      <c r="A36" s="98" t="s">
        <v>8</v>
      </c>
      <c r="B36">
        <f>(B35/23)*100</f>
        <v>0</v>
      </c>
      <c r="C36">
        <f>(C35/23)*100</f>
        <v>0</v>
      </c>
      <c r="D36">
        <f>(D35/23)*100</f>
        <v>0</v>
      </c>
      <c r="E36">
        <f>(E35/23)*100</f>
        <v>0</v>
      </c>
    </row>
    <row r="37" spans="1:6" x14ac:dyDescent="0.25">
      <c r="A37" s="98"/>
    </row>
    <row r="38" spans="1:6" x14ac:dyDescent="0.25">
      <c r="A38" s="98"/>
      <c r="B38" s="136" t="s">
        <v>12</v>
      </c>
      <c r="C38" s="136"/>
      <c r="D38" s="136"/>
      <c r="E38" s="136"/>
      <c r="F38" t="s">
        <v>281</v>
      </c>
    </row>
    <row r="39" spans="1:6" x14ac:dyDescent="0.25">
      <c r="A39" s="98"/>
      <c r="B39" t="s">
        <v>2</v>
      </c>
      <c r="C39" t="s">
        <v>3</v>
      </c>
      <c r="D39" t="s">
        <v>4</v>
      </c>
      <c r="E39" t="s">
        <v>5</v>
      </c>
      <c r="F39" t="str">
        <f xml:space="preserve"> IF(COUNTA('5. Integration of Phys&amp;Virtual'!E3:E10)=8,"Complete","Incomplete")</f>
        <v>Incomplete</v>
      </c>
    </row>
    <row r="40" spans="1:6" x14ac:dyDescent="0.25">
      <c r="A40" s="98" t="s">
        <v>6</v>
      </c>
      <c r="B40">
        <f>COUNTIF('5. Integration of Phys&amp;Virtual'!E3:E10,"Yes")</f>
        <v>0</v>
      </c>
      <c r="C40">
        <f>COUNTIF('5. Integration of Phys&amp;Virtual'!E3:E10,"Somewhat")</f>
        <v>0</v>
      </c>
      <c r="D40">
        <f>COUNTIF('5. Integration of Phys&amp;Virtual'!E3:E10,"No")</f>
        <v>0</v>
      </c>
      <c r="E40">
        <f>COUNTIF('5. Integration of Phys&amp;Virtual'!E3:E10,"N/A")</f>
        <v>0</v>
      </c>
    </row>
    <row r="41" spans="1:6" x14ac:dyDescent="0.25">
      <c r="A41" s="98" t="s">
        <v>8</v>
      </c>
      <c r="B41">
        <f t="shared" ref="B41:D41" si="3">(B40/8)*100</f>
        <v>0</v>
      </c>
      <c r="C41">
        <f t="shared" si="3"/>
        <v>0</v>
      </c>
      <c r="D41">
        <f t="shared" si="3"/>
        <v>0</v>
      </c>
      <c r="E41">
        <f>(E40/8)*100</f>
        <v>0</v>
      </c>
    </row>
    <row r="43" spans="1:6" x14ac:dyDescent="0.25">
      <c r="A43" s="98"/>
      <c r="B43" s="136" t="s">
        <v>13</v>
      </c>
      <c r="C43" s="136"/>
      <c r="D43" s="136"/>
      <c r="E43" s="136"/>
      <c r="F43" t="s">
        <v>281</v>
      </c>
    </row>
    <row r="44" spans="1:6" x14ac:dyDescent="0.25">
      <c r="A44" s="98"/>
      <c r="B44" t="s">
        <v>2</v>
      </c>
      <c r="C44" t="s">
        <v>3</v>
      </c>
      <c r="D44" t="s">
        <v>4</v>
      </c>
      <c r="E44" t="s">
        <v>5</v>
      </c>
      <c r="F44" t="str">
        <f xml:space="preserve"> IF(COUNTA('6. User Interaction'!E3:E11)=9,"Complete","Incomplete")</f>
        <v>Incomplete</v>
      </c>
    </row>
    <row r="45" spans="1:6" x14ac:dyDescent="0.25">
      <c r="A45" s="98" t="s">
        <v>6</v>
      </c>
      <c r="B45">
        <f>COUNTIF('6. User Interaction'!E3:E11,"Yes")</f>
        <v>0</v>
      </c>
      <c r="C45">
        <f>COUNTIF('6. User Interaction'!E3:E11,"Somewhat")</f>
        <v>0</v>
      </c>
      <c r="D45">
        <f>COUNTIF('6. User Interaction'!E3:E11,"No")</f>
        <v>0</v>
      </c>
      <c r="E45">
        <f>COUNTIF('6. User Interaction'!E3:E11,"N/A")</f>
        <v>0</v>
      </c>
    </row>
    <row r="46" spans="1:6" x14ac:dyDescent="0.25">
      <c r="A46" s="98" t="s">
        <v>8</v>
      </c>
      <c r="B46">
        <f>(B45/9)*100</f>
        <v>0</v>
      </c>
      <c r="C46">
        <f>(C45/9)*100</f>
        <v>0</v>
      </c>
      <c r="D46">
        <f>(D45/9)*100</f>
        <v>0</v>
      </c>
      <c r="E46">
        <f>(E45/9)*100</f>
        <v>0</v>
      </c>
    </row>
    <row r="48" spans="1:6" x14ac:dyDescent="0.25">
      <c r="A48" s="98"/>
      <c r="B48" s="136" t="s">
        <v>14</v>
      </c>
      <c r="C48" s="136"/>
      <c r="D48" s="136"/>
      <c r="E48" s="136"/>
      <c r="F48" t="s">
        <v>281</v>
      </c>
    </row>
    <row r="49" spans="1:6" x14ac:dyDescent="0.25">
      <c r="A49" s="98"/>
      <c r="B49" t="s">
        <v>2</v>
      </c>
      <c r="C49" t="s">
        <v>3</v>
      </c>
      <c r="D49" t="s">
        <v>4</v>
      </c>
      <c r="E49" t="s">
        <v>5</v>
      </c>
      <c r="F49" t="str">
        <f xml:space="preserve"> IF(COUNTA('7. Comfort'!E3:E14)=12,"Complete","Incomplete")</f>
        <v>Incomplete</v>
      </c>
    </row>
    <row r="50" spans="1:6" x14ac:dyDescent="0.25">
      <c r="A50" s="98" t="s">
        <v>6</v>
      </c>
      <c r="B50">
        <f>COUNTIF('7. Comfort'!E3:E14,"Yes")</f>
        <v>0</v>
      </c>
      <c r="C50">
        <f>COUNTIF('7. Comfort'!E3:E14,"Somewhat")</f>
        <v>0</v>
      </c>
      <c r="D50">
        <f>COUNTIF('7. Comfort'!E3:E14,"No")</f>
        <v>0</v>
      </c>
      <c r="E50">
        <f>COUNTIF('7. Comfort'!E3:E14,"N/A")</f>
        <v>0</v>
      </c>
    </row>
    <row r="51" spans="1:6" x14ac:dyDescent="0.25">
      <c r="A51" s="98" t="s">
        <v>8</v>
      </c>
      <c r="B51">
        <f>(B50/12)*100</f>
        <v>0</v>
      </c>
      <c r="C51">
        <f>(C50/12)*100</f>
        <v>0</v>
      </c>
      <c r="D51">
        <f>(D50/12)*100</f>
        <v>0</v>
      </c>
      <c r="E51">
        <f>(E50/12)*100</f>
        <v>0</v>
      </c>
    </row>
    <row r="52" spans="1:6" x14ac:dyDescent="0.25">
      <c r="A52" s="98"/>
    </row>
    <row r="53" spans="1:6" x14ac:dyDescent="0.25">
      <c r="A53" s="98"/>
      <c r="B53" s="136" t="s">
        <v>15</v>
      </c>
      <c r="C53" s="136"/>
      <c r="D53" s="136"/>
      <c r="E53" s="136"/>
      <c r="F53" t="s">
        <v>281</v>
      </c>
    </row>
    <row r="54" spans="1:6" x14ac:dyDescent="0.25">
      <c r="A54" s="98"/>
      <c r="B54" t="s">
        <v>2</v>
      </c>
      <c r="C54" t="s">
        <v>3</v>
      </c>
      <c r="D54" t="s">
        <v>4</v>
      </c>
      <c r="E54" t="s">
        <v>5</v>
      </c>
      <c r="F54" t="str">
        <f xml:space="preserve"> IF(COUNTA('8. Feedback to the User'!E3:E8)=6,"Complete","Incomplete")</f>
        <v>Incomplete</v>
      </c>
    </row>
    <row r="55" spans="1:6" x14ac:dyDescent="0.25">
      <c r="A55" s="98" t="s">
        <v>6</v>
      </c>
      <c r="B55">
        <f>COUNTIF('8. Feedback to the User'!E3:E8,"Yes")</f>
        <v>0</v>
      </c>
      <c r="C55">
        <f>COUNTIF('8. Feedback to the User'!E3:E8,"Somewhat")</f>
        <v>0</v>
      </c>
      <c r="D55">
        <f>COUNTIF('8. Feedback to the User'!E3:E8,"No")</f>
        <v>0</v>
      </c>
      <c r="E55">
        <f>COUNTIF('8. Feedback to the User'!E3:E8,"N/A")</f>
        <v>0</v>
      </c>
    </row>
    <row r="56" spans="1:6" x14ac:dyDescent="0.25">
      <c r="A56" s="98" t="s">
        <v>8</v>
      </c>
      <c r="B56">
        <f>(B55/6)*100</f>
        <v>0</v>
      </c>
      <c r="C56">
        <f>(C55/6)*100</f>
        <v>0</v>
      </c>
      <c r="D56">
        <f>(D55/6)*100</f>
        <v>0</v>
      </c>
      <c r="E56">
        <f>(E55/6)*100</f>
        <v>0</v>
      </c>
    </row>
    <row r="57" spans="1:6" x14ac:dyDescent="0.25">
      <c r="A57" s="98"/>
    </row>
    <row r="58" spans="1:6" x14ac:dyDescent="0.25">
      <c r="A58" s="98"/>
      <c r="B58" s="136" t="s">
        <v>16</v>
      </c>
      <c r="C58" s="136"/>
      <c r="D58" s="136"/>
      <c r="E58" s="136"/>
      <c r="F58" t="s">
        <v>281</v>
      </c>
    </row>
    <row r="59" spans="1:6" x14ac:dyDescent="0.25">
      <c r="A59" s="98"/>
      <c r="B59" t="s">
        <v>2</v>
      </c>
      <c r="C59" t="s">
        <v>3</v>
      </c>
      <c r="D59" t="s">
        <v>4</v>
      </c>
      <c r="E59" t="s">
        <v>5</v>
      </c>
      <c r="F59" t="str">
        <f xml:space="preserve"> IF(COUNTA('9. Intuitiveness of Virtual'!E3:E8)=6,"Complete","Incomplete")</f>
        <v>Incomplete</v>
      </c>
    </row>
    <row r="60" spans="1:6" x14ac:dyDescent="0.25">
      <c r="A60" s="98" t="s">
        <v>6</v>
      </c>
      <c r="B60">
        <f>COUNTIF('9. Intuitiveness of Virtual'!E3:E8,"Yes")</f>
        <v>0</v>
      </c>
      <c r="C60">
        <f>COUNTIF('9. Intuitiveness of Virtual'!E3:E8,"Somewhat")</f>
        <v>0</v>
      </c>
      <c r="D60">
        <f>COUNTIF('9. Intuitiveness of Virtual'!E3:E8,"No")</f>
        <v>0</v>
      </c>
      <c r="E60">
        <f>COUNTIF('9. Intuitiveness of Virtual'!E3:E8,"N/A")</f>
        <v>0</v>
      </c>
    </row>
    <row r="61" spans="1:6" x14ac:dyDescent="0.25">
      <c r="A61" s="98" t="s">
        <v>8</v>
      </c>
      <c r="B61">
        <f>(B60/6)*100</f>
        <v>0</v>
      </c>
      <c r="C61">
        <f>(C60/6)*100</f>
        <v>0</v>
      </c>
      <c r="D61">
        <f>(D60/6)*100</f>
        <v>0</v>
      </c>
      <c r="E61">
        <f>(E60/6)*100</f>
        <v>0</v>
      </c>
    </row>
    <row r="63" spans="1:6" x14ac:dyDescent="0.25">
      <c r="A63" s="98"/>
      <c r="B63" s="136" t="s">
        <v>17</v>
      </c>
      <c r="C63" s="136"/>
      <c r="D63" s="136"/>
      <c r="E63" s="136"/>
      <c r="F63" t="s">
        <v>281</v>
      </c>
    </row>
    <row r="64" spans="1:6" x14ac:dyDescent="0.25">
      <c r="A64" s="98"/>
      <c r="B64" t="s">
        <v>2</v>
      </c>
      <c r="C64" t="s">
        <v>3</v>
      </c>
      <c r="D64" t="s">
        <v>4</v>
      </c>
      <c r="E64" t="s">
        <v>5</v>
      </c>
      <c r="F64" t="str">
        <f xml:space="preserve"> IF(COUNTA('10. Collaboration'!E3:E11)=9,"Complete","Incomplete")</f>
        <v>Incomplete</v>
      </c>
    </row>
    <row r="65" spans="1:6" x14ac:dyDescent="0.25">
      <c r="A65" s="98" t="s">
        <v>6</v>
      </c>
      <c r="B65">
        <f>COUNTIF('10. Collaboration'!E3:E11,"Yes")</f>
        <v>0</v>
      </c>
      <c r="C65">
        <f>COUNTIF('10. Collaboration'!E3:E11,"Somewhat")</f>
        <v>0</v>
      </c>
      <c r="D65">
        <f>COUNTIF('10. Collaboration'!E3:E11,"No")</f>
        <v>0</v>
      </c>
      <c r="E65">
        <f>COUNTIF('10. Collaboration'!E3:E11,"N/A")</f>
        <v>0</v>
      </c>
    </row>
    <row r="66" spans="1:6" x14ac:dyDescent="0.25">
      <c r="A66" s="98" t="s">
        <v>8</v>
      </c>
      <c r="B66">
        <f>(B65/9)*100</f>
        <v>0</v>
      </c>
      <c r="C66">
        <f t="shared" ref="C66:E66" si="4">(C65/9)*100</f>
        <v>0</v>
      </c>
      <c r="D66">
        <f t="shared" si="4"/>
        <v>0</v>
      </c>
      <c r="E66">
        <f t="shared" si="4"/>
        <v>0</v>
      </c>
    </row>
    <row r="67" spans="1:6" x14ac:dyDescent="0.25">
      <c r="A67" s="98"/>
    </row>
    <row r="68" spans="1:6" x14ac:dyDescent="0.25">
      <c r="A68" s="98"/>
      <c r="B68" s="136" t="s">
        <v>18</v>
      </c>
      <c r="C68" s="136"/>
      <c r="D68" s="136"/>
      <c r="E68" s="136"/>
      <c r="F68" t="s">
        <v>281</v>
      </c>
    </row>
    <row r="69" spans="1:6" x14ac:dyDescent="0.25">
      <c r="A69" s="98"/>
      <c r="B69" t="s">
        <v>2</v>
      </c>
      <c r="C69" t="s">
        <v>3</v>
      </c>
      <c r="D69" t="s">
        <v>4</v>
      </c>
      <c r="E69" t="s">
        <v>5</v>
      </c>
      <c r="F69" t="str">
        <f xml:space="preserve"> IF(COUNTA('11. Privacy'!E3:E8)=6,"Complete","Incomplete")</f>
        <v>Incomplete</v>
      </c>
    </row>
    <row r="70" spans="1:6" x14ac:dyDescent="0.25">
      <c r="A70" s="98" t="s">
        <v>6</v>
      </c>
      <c r="B70">
        <f>COUNTIF('11. Privacy'!E3:E8,"Yes")</f>
        <v>0</v>
      </c>
      <c r="C70">
        <f>COUNTIF('11. Privacy'!E3:E8,"Somewhat")</f>
        <v>0</v>
      </c>
      <c r="D70">
        <f>COUNTIF('11. Privacy'!E3:E8,"No")</f>
        <v>0</v>
      </c>
      <c r="E70">
        <f>COUNTIF('11. Privacy'!E3:E8,"N/A")</f>
        <v>0</v>
      </c>
    </row>
    <row r="71" spans="1:6" x14ac:dyDescent="0.25">
      <c r="A71" s="98" t="s">
        <v>8</v>
      </c>
      <c r="B71">
        <f>(B70/6)*100</f>
        <v>0</v>
      </c>
      <c r="C71">
        <f>(C70/6)*100</f>
        <v>0</v>
      </c>
      <c r="D71">
        <f>(D70/6)*100</f>
        <v>0</v>
      </c>
      <c r="E71">
        <f>(E70/6)*100</f>
        <v>0</v>
      </c>
    </row>
    <row r="73" spans="1:6" x14ac:dyDescent="0.25">
      <c r="A73" s="98"/>
      <c r="B73" s="136" t="s">
        <v>19</v>
      </c>
      <c r="C73" s="136"/>
      <c r="D73" s="136"/>
      <c r="E73" s="136"/>
      <c r="F73" t="s">
        <v>281</v>
      </c>
    </row>
    <row r="74" spans="1:6" x14ac:dyDescent="0.25">
      <c r="A74" s="98"/>
      <c r="B74" t="s">
        <v>2</v>
      </c>
      <c r="C74" t="s">
        <v>3</v>
      </c>
      <c r="D74" t="s">
        <v>4</v>
      </c>
      <c r="E74" t="s">
        <v>5</v>
      </c>
      <c r="F74" t="str">
        <f xml:space="preserve"> IF(COUNTA('12. Device Maintainability'!E3:E7)=5,"Complete","Incomplete")</f>
        <v>Incomplete</v>
      </c>
    </row>
    <row r="75" spans="1:6" x14ac:dyDescent="0.25">
      <c r="A75" s="98" t="s">
        <v>6</v>
      </c>
      <c r="B75">
        <f>COUNTIF('12. Device Maintainability'!E3:E7,"Yes")</f>
        <v>0</v>
      </c>
      <c r="C75">
        <f>COUNTIF('12. Device Maintainability'!E3:E7,"Somewhat")</f>
        <v>0</v>
      </c>
      <c r="D75">
        <f>COUNTIF('12. Device Maintainability'!E3:E7,"No")</f>
        <v>0</v>
      </c>
      <c r="E75">
        <f>COUNTIF('12. Device Maintainability'!E3:E7,"N/A")</f>
        <v>0</v>
      </c>
    </row>
    <row r="76" spans="1:6" x14ac:dyDescent="0.25">
      <c r="A76" s="98" t="s">
        <v>8</v>
      </c>
      <c r="B76">
        <f>(B75/5)*100</f>
        <v>0</v>
      </c>
      <c r="C76">
        <f>(C75/5)*100</f>
        <v>0</v>
      </c>
      <c r="D76">
        <f>(D75/5)*100</f>
        <v>0</v>
      </c>
      <c r="E76">
        <f>(E75/5)*100</f>
        <v>0</v>
      </c>
    </row>
  </sheetData>
  <mergeCells count="22">
    <mergeCell ref="A1:H2"/>
    <mergeCell ref="B18:E18"/>
    <mergeCell ref="B23:E23"/>
    <mergeCell ref="B28:E28"/>
    <mergeCell ref="B38:E38"/>
    <mergeCell ref="B33:E33"/>
    <mergeCell ref="A3:H4"/>
    <mergeCell ref="B13:E13"/>
    <mergeCell ref="A6:D6"/>
    <mergeCell ref="B7:D7"/>
    <mergeCell ref="B8:D8"/>
    <mergeCell ref="B9:D9"/>
    <mergeCell ref="F6:H6"/>
    <mergeCell ref="B10:D10"/>
    <mergeCell ref="F7:H10"/>
    <mergeCell ref="B73:E73"/>
    <mergeCell ref="B63:E63"/>
    <mergeCell ref="B48:E48"/>
    <mergeCell ref="B43:E43"/>
    <mergeCell ref="B58:E58"/>
    <mergeCell ref="B68:E68"/>
    <mergeCell ref="B53:E53"/>
  </mergeCells>
  <conditionalFormatting sqref="A1:H9 A10:B10 E10:H10 A11:H1048576">
    <cfRule type="cellIs" dxfId="1" priority="1" operator="equal">
      <formula>"Complete"</formula>
    </cfRule>
    <cfRule type="cellIs" dxfId="0" priority="2" operator="equal">
      <formula>"Incomplete"</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workbookViewId="0"/>
  </sheetViews>
  <sheetFormatPr defaultColWidth="11" defaultRowHeight="15.75" x14ac:dyDescent="0.25"/>
  <cols>
    <col min="1" max="4" width="34.125" customWidth="1"/>
    <col min="5" max="5" width="22.75" customWidth="1"/>
    <col min="6" max="6" width="40.5" style="63" customWidth="1"/>
    <col min="7" max="7" width="54.125" customWidth="1"/>
  </cols>
  <sheetData>
    <row r="1" spans="1:6" ht="36" x14ac:dyDescent="0.25">
      <c r="A1" s="114" t="s">
        <v>20</v>
      </c>
      <c r="B1" s="114" t="s">
        <v>21</v>
      </c>
      <c r="C1" s="114" t="s">
        <v>22</v>
      </c>
      <c r="D1" s="114" t="s">
        <v>23</v>
      </c>
      <c r="E1" s="115" t="s">
        <v>24</v>
      </c>
      <c r="F1" s="114" t="s">
        <v>25</v>
      </c>
    </row>
    <row r="2" spans="1:6" ht="18" x14ac:dyDescent="0.25">
      <c r="A2" s="76" t="s">
        <v>7</v>
      </c>
      <c r="B2" s="1"/>
      <c r="C2" s="2"/>
      <c r="D2" s="2"/>
      <c r="E2" s="9"/>
      <c r="F2" s="2"/>
    </row>
    <row r="3" spans="1:6" ht="63.75" x14ac:dyDescent="0.25">
      <c r="A3" s="3"/>
      <c r="B3" s="4" t="s">
        <v>26</v>
      </c>
      <c r="C3" s="5" t="s">
        <v>27</v>
      </c>
      <c r="D3" s="5" t="s">
        <v>28</v>
      </c>
      <c r="E3" s="65"/>
      <c r="F3" s="6"/>
    </row>
    <row r="4" spans="1:6" ht="51" x14ac:dyDescent="0.25">
      <c r="A4" s="1"/>
      <c r="B4" s="77" t="s">
        <v>29</v>
      </c>
      <c r="C4" s="5" t="s">
        <v>30</v>
      </c>
      <c r="D4" s="5" t="s">
        <v>31</v>
      </c>
      <c r="E4" s="65"/>
      <c r="F4" s="6"/>
    </row>
    <row r="5" spans="1:6" ht="127.5" x14ac:dyDescent="0.25">
      <c r="A5" s="1"/>
      <c r="B5" s="4"/>
      <c r="C5" s="6" t="s">
        <v>32</v>
      </c>
      <c r="D5" s="27" t="s">
        <v>33</v>
      </c>
      <c r="E5" s="65"/>
      <c r="F5" s="6"/>
    </row>
    <row r="6" spans="1:6" ht="38.25" x14ac:dyDescent="0.25">
      <c r="A6" s="21"/>
      <c r="B6" s="44"/>
      <c r="C6" s="78" t="s">
        <v>34</v>
      </c>
      <c r="D6" s="78" t="s">
        <v>35</v>
      </c>
      <c r="E6" s="75"/>
      <c r="F6" s="74"/>
    </row>
    <row r="7" spans="1:6" ht="89.25" x14ac:dyDescent="0.25">
      <c r="A7" s="21"/>
      <c r="B7" s="39" t="s">
        <v>36</v>
      </c>
      <c r="C7" s="78" t="s">
        <v>37</v>
      </c>
      <c r="D7" s="78" t="s">
        <v>38</v>
      </c>
      <c r="E7" s="75"/>
      <c r="F7" s="6"/>
    </row>
    <row r="8" spans="1:6" x14ac:dyDescent="0.25">
      <c r="A8" s="40"/>
      <c r="B8" s="40"/>
      <c r="C8" s="40"/>
      <c r="D8" s="40"/>
      <c r="E8" s="40"/>
      <c r="F8" s="62"/>
    </row>
  </sheetData>
  <dataValidations count="1">
    <dataValidation type="list" allowBlank="1" showInputMessage="1" showErrorMessage="1" sqref="E3:E7" xr:uid="{00000000-0002-0000-0200-000000000000}">
      <formula1>"Yes, Somewhat, No, 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workbookViewId="0"/>
  </sheetViews>
  <sheetFormatPr defaultRowHeight="15.75" x14ac:dyDescent="0.25"/>
  <cols>
    <col min="1" max="4" width="34.125" customWidth="1"/>
    <col min="5" max="5" width="28.875" customWidth="1"/>
    <col min="6" max="6" width="40.125" style="63" customWidth="1"/>
    <col min="7" max="7" width="32.875" customWidth="1"/>
  </cols>
  <sheetData>
    <row r="1" spans="1:6" ht="36" x14ac:dyDescent="0.25">
      <c r="A1" s="114" t="s">
        <v>20</v>
      </c>
      <c r="B1" s="114" t="s">
        <v>21</v>
      </c>
      <c r="C1" s="114" t="s">
        <v>22</v>
      </c>
      <c r="D1" s="114" t="s">
        <v>23</v>
      </c>
      <c r="E1" s="115" t="s">
        <v>24</v>
      </c>
      <c r="F1" s="114" t="s">
        <v>25</v>
      </c>
    </row>
    <row r="2" spans="1:6" ht="18" x14ac:dyDescent="0.25">
      <c r="A2" s="79" t="s">
        <v>9</v>
      </c>
      <c r="B2" s="11"/>
      <c r="C2" s="2"/>
      <c r="D2" s="2"/>
      <c r="E2" s="12"/>
      <c r="F2" s="6"/>
    </row>
    <row r="3" spans="1:6" ht="51" x14ac:dyDescent="0.25">
      <c r="A3" s="13"/>
      <c r="B3" s="38" t="s">
        <v>39</v>
      </c>
      <c r="C3" s="27" t="s">
        <v>40</v>
      </c>
      <c r="D3" s="27" t="s">
        <v>41</v>
      </c>
      <c r="E3" s="65"/>
      <c r="F3" s="6"/>
    </row>
    <row r="4" spans="1:6" ht="178.5" x14ac:dyDescent="0.25">
      <c r="A4" s="7"/>
      <c r="B4" s="8"/>
      <c r="C4" s="27" t="s">
        <v>42</v>
      </c>
      <c r="D4" s="27" t="s">
        <v>43</v>
      </c>
      <c r="E4" s="65"/>
      <c r="F4" s="6"/>
    </row>
    <row r="5" spans="1:6" ht="89.25" x14ac:dyDescent="0.25">
      <c r="A5" s="7"/>
      <c r="B5" s="8"/>
      <c r="C5" s="27" t="s">
        <v>44</v>
      </c>
      <c r="D5" s="27" t="s">
        <v>45</v>
      </c>
      <c r="E5" s="65"/>
      <c r="F5" s="6"/>
    </row>
    <row r="6" spans="1:6" ht="38.25" x14ac:dyDescent="0.25">
      <c r="A6" s="7"/>
      <c r="B6" s="8"/>
      <c r="C6" s="27" t="s">
        <v>46</v>
      </c>
      <c r="D6" s="27" t="s">
        <v>47</v>
      </c>
      <c r="E6" s="65"/>
      <c r="F6" s="6"/>
    </row>
    <row r="7" spans="1:6" ht="38.25" x14ac:dyDescent="0.25">
      <c r="A7" s="7"/>
      <c r="B7" s="38" t="s">
        <v>48</v>
      </c>
      <c r="C7" s="27" t="s">
        <v>49</v>
      </c>
      <c r="D7" s="27" t="s">
        <v>50</v>
      </c>
      <c r="E7" s="65"/>
      <c r="F7" s="6"/>
    </row>
    <row r="8" spans="1:6" ht="51" x14ac:dyDescent="0.25">
      <c r="A8" s="7"/>
      <c r="B8" s="8"/>
      <c r="C8" s="27" t="s">
        <v>51</v>
      </c>
      <c r="D8" s="27" t="s">
        <v>52</v>
      </c>
      <c r="E8" s="65"/>
      <c r="F8" s="6"/>
    </row>
    <row r="9" spans="1:6" ht="25.5" x14ac:dyDescent="0.25">
      <c r="A9" s="7"/>
      <c r="B9" s="11"/>
      <c r="C9" s="27" t="s">
        <v>53</v>
      </c>
      <c r="D9" s="27" t="s">
        <v>54</v>
      </c>
      <c r="E9" s="65"/>
      <c r="F9" s="6"/>
    </row>
    <row r="10" spans="1:6" ht="102" x14ac:dyDescent="0.25">
      <c r="A10" s="7"/>
      <c r="B10" s="11"/>
      <c r="C10" s="6" t="s">
        <v>55</v>
      </c>
      <c r="D10" s="27" t="s">
        <v>56</v>
      </c>
      <c r="E10" s="65"/>
      <c r="F10" s="6"/>
    </row>
    <row r="11" spans="1:6" ht="51" x14ac:dyDescent="0.25">
      <c r="A11" s="7"/>
      <c r="B11" s="11" t="s">
        <v>57</v>
      </c>
      <c r="C11" s="14" t="s">
        <v>58</v>
      </c>
      <c r="D11" s="27" t="s">
        <v>59</v>
      </c>
      <c r="E11" s="65"/>
      <c r="F11" s="116"/>
    </row>
    <row r="12" spans="1:6" ht="25.5" x14ac:dyDescent="0.25">
      <c r="A12" s="7"/>
      <c r="B12" s="11"/>
      <c r="C12" s="14" t="s">
        <v>60</v>
      </c>
      <c r="D12" s="6" t="s">
        <v>54</v>
      </c>
      <c r="E12" s="65"/>
      <c r="F12" s="116"/>
    </row>
    <row r="13" spans="1:6" ht="38.25" x14ac:dyDescent="0.25">
      <c r="A13" s="7"/>
      <c r="B13" s="11"/>
      <c r="C13" s="14" t="s">
        <v>61</v>
      </c>
      <c r="D13" s="6" t="s">
        <v>62</v>
      </c>
      <c r="E13" s="65"/>
      <c r="F13" s="116"/>
    </row>
    <row r="14" spans="1:6" ht="25.5" x14ac:dyDescent="0.25">
      <c r="A14" s="7"/>
      <c r="B14" s="11"/>
      <c r="C14" s="14" t="s">
        <v>63</v>
      </c>
      <c r="D14" s="6" t="s">
        <v>64</v>
      </c>
      <c r="E14" s="65"/>
      <c r="F14" s="116"/>
    </row>
    <row r="15" spans="1:6" x14ac:dyDescent="0.25">
      <c r="A15" s="40"/>
      <c r="B15" s="40"/>
      <c r="C15" s="40"/>
      <c r="D15" s="40"/>
      <c r="E15" s="40"/>
      <c r="F15" s="62"/>
    </row>
  </sheetData>
  <dataValidations count="1">
    <dataValidation type="list" allowBlank="1" showInputMessage="1" showErrorMessage="1" sqref="E3:E14" xr:uid="{00000000-0002-0000-0300-000000000000}">
      <formula1>"Yes, Somewhat, No, N/A"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
  <sheetViews>
    <sheetView workbookViewId="0"/>
  </sheetViews>
  <sheetFormatPr defaultColWidth="11" defaultRowHeight="15.75" x14ac:dyDescent="0.25"/>
  <cols>
    <col min="1" max="4" width="34.125" customWidth="1"/>
    <col min="5" max="5" width="23" customWidth="1"/>
    <col min="6" max="6" width="40.5" style="63" customWidth="1"/>
    <col min="7" max="7" width="31.625" customWidth="1"/>
  </cols>
  <sheetData>
    <row r="1" spans="1:6" ht="36" x14ac:dyDescent="0.25">
      <c r="A1" s="114" t="s">
        <v>20</v>
      </c>
      <c r="B1" s="114" t="s">
        <v>21</v>
      </c>
      <c r="C1" s="114" t="s">
        <v>22</v>
      </c>
      <c r="D1" s="114" t="s">
        <v>23</v>
      </c>
      <c r="E1" s="115" t="s">
        <v>24</v>
      </c>
      <c r="F1" s="114" t="s">
        <v>25</v>
      </c>
    </row>
    <row r="2" spans="1:6" ht="36" x14ac:dyDescent="0.25">
      <c r="A2" s="7" t="s">
        <v>10</v>
      </c>
      <c r="B2" s="11"/>
      <c r="C2" s="2"/>
      <c r="D2" s="2"/>
      <c r="E2" s="9"/>
      <c r="F2" s="2"/>
    </row>
    <row r="3" spans="1:6" ht="102" x14ac:dyDescent="0.25">
      <c r="A3" s="13"/>
      <c r="B3" s="11" t="s">
        <v>65</v>
      </c>
      <c r="C3" s="27" t="s">
        <v>66</v>
      </c>
      <c r="D3" s="6" t="s">
        <v>67</v>
      </c>
      <c r="E3" s="65"/>
      <c r="F3" s="6"/>
    </row>
    <row r="4" spans="1:6" ht="89.25" x14ac:dyDescent="0.25">
      <c r="A4" s="7"/>
      <c r="B4" s="11" t="s">
        <v>68</v>
      </c>
      <c r="C4" s="27" t="s">
        <v>69</v>
      </c>
      <c r="D4" s="27" t="s">
        <v>70</v>
      </c>
      <c r="E4" s="65"/>
      <c r="F4" s="6"/>
    </row>
    <row r="5" spans="1:6" ht="63.75" x14ac:dyDescent="0.25">
      <c r="A5" s="7"/>
      <c r="B5" s="11"/>
      <c r="C5" s="27" t="s">
        <v>71</v>
      </c>
      <c r="D5" s="27" t="s">
        <v>72</v>
      </c>
      <c r="E5" s="65"/>
      <c r="F5" s="6"/>
    </row>
    <row r="6" spans="1:6" ht="63.75" x14ac:dyDescent="0.25">
      <c r="A6" s="7"/>
      <c r="B6" s="11"/>
      <c r="C6" s="27" t="s">
        <v>73</v>
      </c>
      <c r="D6" s="27" t="s">
        <v>74</v>
      </c>
      <c r="E6" s="65"/>
      <c r="F6" s="6"/>
    </row>
    <row r="7" spans="1:6" ht="76.5" x14ac:dyDescent="0.25">
      <c r="A7" s="7"/>
      <c r="B7" s="11" t="s">
        <v>75</v>
      </c>
      <c r="C7" s="27" t="s">
        <v>76</v>
      </c>
      <c r="D7" s="27" t="s">
        <v>77</v>
      </c>
      <c r="E7" s="65"/>
      <c r="F7" s="6"/>
    </row>
    <row r="8" spans="1:6" ht="102" x14ac:dyDescent="0.25">
      <c r="A8" s="7"/>
      <c r="B8" s="11"/>
      <c r="C8" s="27" t="s">
        <v>78</v>
      </c>
      <c r="D8" s="27" t="s">
        <v>79</v>
      </c>
      <c r="E8" s="65"/>
      <c r="F8" s="6"/>
    </row>
    <row r="9" spans="1:6" ht="114.75" x14ac:dyDescent="0.25">
      <c r="A9" s="7"/>
      <c r="B9" s="11"/>
      <c r="C9" s="27" t="s">
        <v>80</v>
      </c>
      <c r="D9" s="27" t="s">
        <v>81</v>
      </c>
      <c r="E9" s="65"/>
      <c r="F9" s="74"/>
    </row>
    <row r="10" spans="1:6" ht="51" x14ac:dyDescent="0.25">
      <c r="A10" s="7"/>
      <c r="B10" s="11"/>
      <c r="C10" s="27" t="s">
        <v>82</v>
      </c>
      <c r="D10" s="27" t="s">
        <v>83</v>
      </c>
      <c r="E10" s="117"/>
      <c r="F10" s="6"/>
    </row>
    <row r="11" spans="1:6" x14ac:dyDescent="0.25">
      <c r="A11" s="40"/>
      <c r="B11" s="40"/>
      <c r="C11" s="40"/>
      <c r="D11" s="40"/>
      <c r="E11" s="40"/>
    </row>
    <row r="12" spans="1:6" x14ac:dyDescent="0.25">
      <c r="C12" s="28"/>
      <c r="D12" s="28"/>
    </row>
    <row r="13" spans="1:6" x14ac:dyDescent="0.25">
      <c r="C13" s="28"/>
      <c r="D13" s="28"/>
    </row>
    <row r="14" spans="1:6" x14ac:dyDescent="0.25">
      <c r="C14" s="28"/>
      <c r="D14" s="28"/>
    </row>
    <row r="15" spans="1:6" x14ac:dyDescent="0.25">
      <c r="C15" s="28"/>
      <c r="D15" s="28"/>
    </row>
  </sheetData>
  <dataValidations count="1">
    <dataValidation type="list" allowBlank="1" showInputMessage="1" showErrorMessage="1" sqref="E3:E10" xr:uid="{00000000-0002-0000-0400-000000000000}">
      <formula1>"Yes, Somewhat, No, N/A"</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
  <sheetViews>
    <sheetView workbookViewId="0"/>
  </sheetViews>
  <sheetFormatPr defaultColWidth="11" defaultRowHeight="15.75" x14ac:dyDescent="0.25"/>
  <cols>
    <col min="1" max="4" width="34.125" customWidth="1"/>
    <col min="5" max="5" width="24.375" customWidth="1"/>
    <col min="6" max="6" width="40.5" style="63" customWidth="1"/>
    <col min="7" max="7" width="38" customWidth="1"/>
  </cols>
  <sheetData>
    <row r="1" spans="1:6" ht="36" x14ac:dyDescent="0.25">
      <c r="A1" s="114" t="s">
        <v>20</v>
      </c>
      <c r="B1" s="114" t="s">
        <v>21</v>
      </c>
      <c r="C1" s="114" t="s">
        <v>22</v>
      </c>
      <c r="D1" s="114" t="s">
        <v>23</v>
      </c>
      <c r="E1" s="115" t="s">
        <v>24</v>
      </c>
      <c r="F1" s="114" t="s">
        <v>25</v>
      </c>
    </row>
    <row r="2" spans="1:6" ht="18" x14ac:dyDescent="0.25">
      <c r="A2" s="7" t="s">
        <v>11</v>
      </c>
      <c r="B2" s="11"/>
      <c r="C2" s="11"/>
      <c r="D2" s="11"/>
      <c r="E2" s="9"/>
      <c r="F2" s="2"/>
    </row>
    <row r="3" spans="1:6" ht="51" x14ac:dyDescent="0.25">
      <c r="A3" s="13"/>
      <c r="B3" s="11" t="s">
        <v>65</v>
      </c>
      <c r="C3" s="27" t="s">
        <v>84</v>
      </c>
      <c r="D3" s="27" t="s">
        <v>85</v>
      </c>
      <c r="E3" s="65"/>
      <c r="F3" s="6"/>
    </row>
    <row r="4" spans="1:6" ht="127.5" x14ac:dyDescent="0.25">
      <c r="A4" s="7"/>
      <c r="B4" s="11"/>
      <c r="C4" s="27" t="s">
        <v>86</v>
      </c>
      <c r="D4" s="6" t="s">
        <v>87</v>
      </c>
      <c r="E4" s="65"/>
      <c r="F4" s="6"/>
    </row>
    <row r="5" spans="1:6" ht="191.25" x14ac:dyDescent="0.25">
      <c r="A5" s="7"/>
      <c r="B5" s="11"/>
      <c r="C5" s="27" t="s">
        <v>88</v>
      </c>
      <c r="D5" s="27" t="s">
        <v>89</v>
      </c>
      <c r="E5" s="65"/>
      <c r="F5" s="6"/>
    </row>
    <row r="6" spans="1:6" ht="114.75" x14ac:dyDescent="0.25">
      <c r="A6" s="7"/>
      <c r="B6" s="11"/>
      <c r="C6" s="27" t="s">
        <v>90</v>
      </c>
      <c r="D6" s="27" t="s">
        <v>91</v>
      </c>
      <c r="E6" s="65"/>
      <c r="F6" s="6"/>
    </row>
    <row r="7" spans="1:6" ht="63.75" x14ac:dyDescent="0.25">
      <c r="A7" s="7"/>
      <c r="B7" s="11"/>
      <c r="C7" s="27" t="s">
        <v>92</v>
      </c>
      <c r="D7" s="27" t="s">
        <v>93</v>
      </c>
      <c r="E7" s="65"/>
      <c r="F7" s="6"/>
    </row>
    <row r="8" spans="1:6" ht="25.5" x14ac:dyDescent="0.25">
      <c r="A8" s="7"/>
      <c r="B8" s="11"/>
      <c r="C8" s="27" t="s">
        <v>94</v>
      </c>
      <c r="D8" s="27" t="s">
        <v>95</v>
      </c>
      <c r="E8" s="65"/>
      <c r="F8" s="6"/>
    </row>
    <row r="9" spans="1:6" ht="89.25" x14ac:dyDescent="0.25">
      <c r="A9" s="15"/>
      <c r="B9" s="11"/>
      <c r="C9" s="27" t="s">
        <v>96</v>
      </c>
      <c r="D9" s="27" t="s">
        <v>97</v>
      </c>
      <c r="E9" s="65"/>
      <c r="F9" s="6"/>
    </row>
    <row r="10" spans="1:6" ht="63.75" x14ac:dyDescent="0.25">
      <c r="A10" s="15"/>
      <c r="B10" s="11"/>
      <c r="C10" s="27" t="s">
        <v>98</v>
      </c>
      <c r="D10" s="27" t="s">
        <v>99</v>
      </c>
      <c r="E10" s="65"/>
      <c r="F10" s="6"/>
    </row>
    <row r="11" spans="1:6" ht="63.75" x14ac:dyDescent="0.25">
      <c r="A11" s="7"/>
      <c r="B11" s="11"/>
      <c r="C11" s="45" t="s">
        <v>100</v>
      </c>
      <c r="D11" s="6" t="s">
        <v>101</v>
      </c>
      <c r="E11" s="65"/>
      <c r="F11" s="6"/>
    </row>
    <row r="12" spans="1:6" ht="102" x14ac:dyDescent="0.25">
      <c r="A12" s="7"/>
      <c r="B12" s="11"/>
      <c r="C12" s="27" t="s">
        <v>102</v>
      </c>
      <c r="D12" s="27" t="s">
        <v>103</v>
      </c>
      <c r="E12" s="65"/>
      <c r="F12" s="6"/>
    </row>
    <row r="13" spans="1:6" ht="140.25" x14ac:dyDescent="0.25">
      <c r="A13" s="7"/>
      <c r="B13" s="11" t="s">
        <v>104</v>
      </c>
      <c r="C13" s="27" t="s">
        <v>105</v>
      </c>
      <c r="D13" s="27" t="s">
        <v>106</v>
      </c>
      <c r="E13" s="65"/>
      <c r="F13" s="6"/>
    </row>
    <row r="14" spans="1:6" ht="38.25" x14ac:dyDescent="0.25">
      <c r="A14" s="7"/>
      <c r="B14" s="11"/>
      <c r="C14" s="27" t="s">
        <v>107</v>
      </c>
      <c r="D14" s="27" t="s">
        <v>108</v>
      </c>
      <c r="E14" s="65"/>
      <c r="F14" s="6"/>
    </row>
    <row r="15" spans="1:6" ht="51" x14ac:dyDescent="0.25">
      <c r="A15" s="7"/>
      <c r="B15" s="11" t="s">
        <v>109</v>
      </c>
      <c r="C15" s="6" t="s">
        <v>110</v>
      </c>
      <c r="D15" s="6" t="s">
        <v>111</v>
      </c>
      <c r="E15" s="65"/>
      <c r="F15" s="6"/>
    </row>
    <row r="16" spans="1:6" ht="25.5" x14ac:dyDescent="0.25">
      <c r="A16" s="7"/>
      <c r="B16" s="11"/>
      <c r="C16" s="6" t="s">
        <v>112</v>
      </c>
      <c r="D16" s="6" t="s">
        <v>113</v>
      </c>
      <c r="E16" s="65"/>
      <c r="F16" s="6"/>
    </row>
    <row r="17" spans="1:6" ht="114.75" x14ac:dyDescent="0.25">
      <c r="A17" s="7"/>
      <c r="B17" s="11"/>
      <c r="C17" s="27" t="s">
        <v>114</v>
      </c>
      <c r="D17" s="27" t="s">
        <v>115</v>
      </c>
      <c r="E17" s="65"/>
      <c r="F17" s="6"/>
    </row>
    <row r="18" spans="1:6" ht="89.25" x14ac:dyDescent="0.25">
      <c r="A18" s="7"/>
      <c r="B18" s="11" t="s">
        <v>116</v>
      </c>
      <c r="C18" s="6" t="s">
        <v>117</v>
      </c>
      <c r="D18" s="6" t="s">
        <v>118</v>
      </c>
      <c r="E18" s="65"/>
      <c r="F18" s="6"/>
    </row>
    <row r="19" spans="1:6" ht="89.25" x14ac:dyDescent="0.25">
      <c r="A19" s="7"/>
      <c r="B19" s="11"/>
      <c r="C19" s="27" t="s">
        <v>119</v>
      </c>
      <c r="D19" s="27" t="s">
        <v>120</v>
      </c>
      <c r="E19" s="65"/>
      <c r="F19" s="6"/>
    </row>
    <row r="20" spans="1:6" ht="140.25" x14ac:dyDescent="0.25">
      <c r="A20" s="7"/>
      <c r="B20" s="11"/>
      <c r="C20" s="27" t="s">
        <v>121</v>
      </c>
      <c r="D20" s="27" t="s">
        <v>122</v>
      </c>
      <c r="E20" s="65"/>
      <c r="F20" s="6"/>
    </row>
    <row r="21" spans="1:6" ht="153" x14ac:dyDescent="0.25">
      <c r="A21" s="7"/>
      <c r="B21" s="23"/>
      <c r="C21" s="31" t="s">
        <v>123</v>
      </c>
      <c r="D21" s="31" t="s">
        <v>124</v>
      </c>
      <c r="E21" s="65"/>
      <c r="F21" s="74"/>
    </row>
    <row r="22" spans="1:6" ht="89.25" x14ac:dyDescent="0.25">
      <c r="A22" s="20"/>
      <c r="B22" s="17"/>
      <c r="C22" s="33" t="s">
        <v>125</v>
      </c>
      <c r="D22" s="33" t="s">
        <v>126</v>
      </c>
      <c r="E22" s="65"/>
      <c r="F22" s="71"/>
    </row>
    <row r="23" spans="1:6" ht="25.5" x14ac:dyDescent="0.25">
      <c r="A23" s="7"/>
      <c r="B23" s="24" t="s">
        <v>127</v>
      </c>
      <c r="C23" s="29" t="s">
        <v>128</v>
      </c>
      <c r="D23" s="29" t="s">
        <v>129</v>
      </c>
      <c r="E23" s="65"/>
      <c r="F23" s="43"/>
    </row>
    <row r="24" spans="1:6" ht="76.5" x14ac:dyDescent="0.25">
      <c r="A24" s="7"/>
      <c r="B24" s="11"/>
      <c r="C24" s="27" t="s">
        <v>130</v>
      </c>
      <c r="D24" s="6" t="s">
        <v>131</v>
      </c>
      <c r="E24" s="65"/>
      <c r="F24" s="74"/>
    </row>
    <row r="25" spans="1:6" ht="153" x14ac:dyDescent="0.25">
      <c r="A25" s="7"/>
      <c r="B25" s="11"/>
      <c r="C25" s="27" t="s">
        <v>132</v>
      </c>
      <c r="D25" s="27" t="s">
        <v>133</v>
      </c>
      <c r="E25" s="117"/>
      <c r="F25" s="6"/>
    </row>
    <row r="26" spans="1:6" x14ac:dyDescent="0.25">
      <c r="A26" s="40"/>
      <c r="B26" s="40"/>
      <c r="C26" s="40"/>
      <c r="D26" s="40"/>
      <c r="E26" s="40"/>
    </row>
    <row r="27" spans="1:6" x14ac:dyDescent="0.25">
      <c r="C27" s="28"/>
      <c r="D27" s="28"/>
    </row>
    <row r="28" spans="1:6" x14ac:dyDescent="0.25">
      <c r="C28" s="28"/>
      <c r="D28" s="28"/>
    </row>
    <row r="29" spans="1:6" x14ac:dyDescent="0.25">
      <c r="C29" s="28"/>
      <c r="D29" s="28"/>
    </row>
  </sheetData>
  <dataValidations count="1">
    <dataValidation type="list" allowBlank="1" showInputMessage="1" showErrorMessage="1" sqref="E3:E25" xr:uid="{00000000-0002-0000-0600-000000000000}">
      <formula1>"Yes, Somewhat, No, N/A"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
  <sheetViews>
    <sheetView workbookViewId="0"/>
  </sheetViews>
  <sheetFormatPr defaultColWidth="11" defaultRowHeight="15.75" x14ac:dyDescent="0.25"/>
  <cols>
    <col min="1" max="4" width="34.125" customWidth="1"/>
    <col min="5" max="5" width="25.875" customWidth="1"/>
    <col min="6" max="6" width="40.5" style="63" customWidth="1"/>
    <col min="7" max="7" width="44.125" customWidth="1"/>
  </cols>
  <sheetData>
    <row r="1" spans="1:6" ht="36" x14ac:dyDescent="0.25">
      <c r="A1" s="114" t="s">
        <v>20</v>
      </c>
      <c r="B1" s="114" t="s">
        <v>21</v>
      </c>
      <c r="C1" s="114" t="s">
        <v>22</v>
      </c>
      <c r="D1" s="114" t="s">
        <v>23</v>
      </c>
      <c r="E1" s="115" t="s">
        <v>24</v>
      </c>
      <c r="F1" s="114" t="s">
        <v>25</v>
      </c>
    </row>
    <row r="2" spans="1:6" ht="36" x14ac:dyDescent="0.25">
      <c r="A2" s="7" t="s">
        <v>12</v>
      </c>
      <c r="B2" s="42"/>
      <c r="C2" s="71"/>
      <c r="D2" s="71"/>
      <c r="E2" s="9"/>
      <c r="F2" s="2"/>
    </row>
    <row r="3" spans="1:6" ht="76.5" x14ac:dyDescent="0.25">
      <c r="A3" s="13"/>
      <c r="B3" s="42" t="s">
        <v>65</v>
      </c>
      <c r="C3" s="43" t="s">
        <v>134</v>
      </c>
      <c r="D3" s="43" t="s">
        <v>135</v>
      </c>
      <c r="E3" s="65"/>
      <c r="F3" s="6"/>
    </row>
    <row r="4" spans="1:6" ht="89.25" x14ac:dyDescent="0.25">
      <c r="A4" s="13"/>
      <c r="B4" s="42"/>
      <c r="C4" s="71" t="s">
        <v>136</v>
      </c>
      <c r="D4" s="71" t="s">
        <v>137</v>
      </c>
      <c r="E4" s="65"/>
      <c r="F4" s="6"/>
    </row>
    <row r="5" spans="1:6" ht="63.75" x14ac:dyDescent="0.25">
      <c r="A5" s="13"/>
      <c r="B5" s="11"/>
      <c r="C5" s="43" t="s">
        <v>138</v>
      </c>
      <c r="D5" s="43" t="s">
        <v>139</v>
      </c>
      <c r="E5" s="65"/>
      <c r="F5" s="6"/>
    </row>
    <row r="6" spans="1:6" ht="76.5" x14ac:dyDescent="0.25">
      <c r="A6" s="13"/>
      <c r="B6" s="11"/>
      <c r="C6" s="27" t="s">
        <v>140</v>
      </c>
      <c r="D6" s="27" t="s">
        <v>141</v>
      </c>
      <c r="E6" s="65"/>
      <c r="F6" s="6"/>
    </row>
    <row r="7" spans="1:6" ht="89.25" x14ac:dyDescent="0.25">
      <c r="A7" s="13"/>
      <c r="B7" s="23"/>
      <c r="C7" s="31" t="s">
        <v>142</v>
      </c>
      <c r="D7" s="31" t="s">
        <v>143</v>
      </c>
      <c r="E7" s="65"/>
      <c r="F7" s="74"/>
    </row>
    <row r="8" spans="1:6" ht="63.75" x14ac:dyDescent="0.25">
      <c r="A8" s="20"/>
      <c r="B8" s="17"/>
      <c r="C8" s="33" t="s">
        <v>144</v>
      </c>
      <c r="D8" s="33" t="s">
        <v>145</v>
      </c>
      <c r="E8" s="65"/>
      <c r="F8" s="71"/>
    </row>
    <row r="9" spans="1:6" ht="127.5" x14ac:dyDescent="0.25">
      <c r="A9" s="7"/>
      <c r="B9" s="24" t="s">
        <v>146</v>
      </c>
      <c r="C9" s="29" t="s">
        <v>147</v>
      </c>
      <c r="D9" s="29" t="s">
        <v>148</v>
      </c>
      <c r="E9" s="65"/>
      <c r="F9" s="118"/>
    </row>
    <row r="10" spans="1:6" ht="51" x14ac:dyDescent="0.25">
      <c r="A10" s="7"/>
      <c r="B10" s="11"/>
      <c r="C10" s="27" t="s">
        <v>149</v>
      </c>
      <c r="D10" s="27" t="s">
        <v>150</v>
      </c>
      <c r="E10" s="117"/>
      <c r="F10" s="6"/>
    </row>
    <row r="11" spans="1:6" x14ac:dyDescent="0.25">
      <c r="A11" s="40"/>
      <c r="B11" s="40"/>
      <c r="C11" s="40"/>
      <c r="D11" s="40"/>
      <c r="E11" s="40"/>
    </row>
  </sheetData>
  <dataValidations count="1">
    <dataValidation type="list" allowBlank="1" showInputMessage="1" showErrorMessage="1" sqref="E3:E10" xr:uid="{00000000-0002-0000-0500-000000000000}">
      <formula1>"Yes, Somewhat, No, N/A"</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
  <sheetViews>
    <sheetView workbookViewId="0"/>
  </sheetViews>
  <sheetFormatPr defaultColWidth="11" defaultRowHeight="15.75" x14ac:dyDescent="0.25"/>
  <cols>
    <col min="1" max="4" width="34.125" customWidth="1"/>
    <col min="5" max="5" width="34.625" customWidth="1"/>
    <col min="6" max="6" width="40.5" customWidth="1"/>
    <col min="7" max="7" width="33.125" customWidth="1"/>
  </cols>
  <sheetData>
    <row r="1" spans="1:6" ht="36" x14ac:dyDescent="0.25">
      <c r="A1" s="114" t="s">
        <v>20</v>
      </c>
      <c r="B1" s="114" t="s">
        <v>21</v>
      </c>
      <c r="C1" s="114" t="s">
        <v>22</v>
      </c>
      <c r="D1" s="114" t="s">
        <v>23</v>
      </c>
      <c r="E1" s="115" t="s">
        <v>24</v>
      </c>
      <c r="F1" s="114" t="s">
        <v>25</v>
      </c>
    </row>
    <row r="2" spans="1:6" ht="18" x14ac:dyDescent="0.25">
      <c r="A2" s="7" t="s">
        <v>13</v>
      </c>
      <c r="B2" s="8"/>
      <c r="C2" s="27"/>
      <c r="D2" s="6"/>
      <c r="E2" s="9"/>
      <c r="F2" s="10"/>
    </row>
    <row r="3" spans="1:6" ht="51" x14ac:dyDescent="0.25">
      <c r="A3" s="13"/>
      <c r="B3" s="38" t="s">
        <v>151</v>
      </c>
      <c r="C3" s="27" t="s">
        <v>152</v>
      </c>
      <c r="D3" s="6" t="s">
        <v>153</v>
      </c>
      <c r="E3" s="65"/>
      <c r="F3" s="6"/>
    </row>
    <row r="4" spans="1:6" ht="51" x14ac:dyDescent="0.25">
      <c r="A4" s="7"/>
      <c r="B4" s="36"/>
      <c r="C4" s="27" t="s">
        <v>154</v>
      </c>
      <c r="D4" s="6" t="s">
        <v>155</v>
      </c>
      <c r="E4" s="65"/>
      <c r="F4" s="6"/>
    </row>
    <row r="5" spans="1:6" ht="178.5" x14ac:dyDescent="0.25">
      <c r="A5" s="7"/>
      <c r="B5" s="36"/>
      <c r="C5" s="27" t="s">
        <v>156</v>
      </c>
      <c r="D5" s="6" t="s">
        <v>157</v>
      </c>
      <c r="E5" s="65"/>
      <c r="F5" s="6"/>
    </row>
    <row r="6" spans="1:6" ht="178.5" x14ac:dyDescent="0.25">
      <c r="A6" s="7"/>
      <c r="B6" s="36"/>
      <c r="C6" s="27" t="s">
        <v>158</v>
      </c>
      <c r="D6" s="6" t="s">
        <v>159</v>
      </c>
      <c r="E6" s="65"/>
      <c r="F6" s="6"/>
    </row>
    <row r="7" spans="1:6" ht="51" x14ac:dyDescent="0.25">
      <c r="A7" s="7"/>
      <c r="B7" s="36"/>
      <c r="C7" s="27" t="s">
        <v>160</v>
      </c>
      <c r="D7" s="6" t="s">
        <v>161</v>
      </c>
      <c r="E7" s="65"/>
      <c r="F7" s="6"/>
    </row>
    <row r="8" spans="1:6" ht="63.75" x14ac:dyDescent="0.25">
      <c r="A8" s="7"/>
      <c r="B8" s="36"/>
      <c r="C8" s="27" t="s">
        <v>162</v>
      </c>
      <c r="D8" s="14" t="s">
        <v>163</v>
      </c>
      <c r="E8" s="65"/>
      <c r="F8" s="6"/>
    </row>
    <row r="9" spans="1:6" ht="153" x14ac:dyDescent="0.25">
      <c r="A9" s="7"/>
      <c r="B9" s="38" t="s">
        <v>164</v>
      </c>
      <c r="C9" s="27" t="s">
        <v>165</v>
      </c>
      <c r="D9" s="6" t="s">
        <v>166</v>
      </c>
      <c r="E9" s="65"/>
      <c r="F9" s="6"/>
    </row>
    <row r="10" spans="1:6" ht="165.75" x14ac:dyDescent="0.25">
      <c r="A10" s="7"/>
      <c r="B10" s="8"/>
      <c r="C10" s="27" t="s">
        <v>167</v>
      </c>
      <c r="D10" s="6" t="s">
        <v>168</v>
      </c>
      <c r="E10" s="65"/>
      <c r="F10" s="74"/>
    </row>
    <row r="11" spans="1:6" ht="51" x14ac:dyDescent="0.25">
      <c r="A11" s="7"/>
      <c r="B11" s="8"/>
      <c r="C11" s="27" t="s">
        <v>169</v>
      </c>
      <c r="D11" s="6" t="s">
        <v>170</v>
      </c>
      <c r="E11" s="117"/>
      <c r="F11" s="6"/>
    </row>
    <row r="12" spans="1:6" x14ac:dyDescent="0.25">
      <c r="A12" s="40"/>
      <c r="B12" s="40"/>
      <c r="C12" s="40"/>
      <c r="D12" s="40"/>
      <c r="E12" s="40"/>
    </row>
  </sheetData>
  <dataValidations count="1">
    <dataValidation type="list" allowBlank="1" showInputMessage="1" showErrorMessage="1" sqref="E3:E11" xr:uid="{00000000-0002-0000-0A00-000000000000}">
      <formula1>"Yes, Somewhat, No, N/A"</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
  <sheetViews>
    <sheetView zoomScale="95" zoomScaleNormal="95" workbookViewId="0"/>
  </sheetViews>
  <sheetFormatPr defaultColWidth="11" defaultRowHeight="15.75" x14ac:dyDescent="0.25"/>
  <cols>
    <col min="1" max="4" width="34.125" customWidth="1"/>
    <col min="5" max="5" width="26.625" customWidth="1"/>
    <col min="6" max="6" width="40.5" style="63" customWidth="1"/>
    <col min="7" max="7" width="32.625" customWidth="1"/>
  </cols>
  <sheetData>
    <row r="1" spans="1:6" ht="36" x14ac:dyDescent="0.25">
      <c r="A1" s="114" t="s">
        <v>20</v>
      </c>
      <c r="B1" s="114" t="s">
        <v>21</v>
      </c>
      <c r="C1" s="114" t="s">
        <v>22</v>
      </c>
      <c r="D1" s="114" t="s">
        <v>23</v>
      </c>
      <c r="E1" s="115" t="s">
        <v>24</v>
      </c>
      <c r="F1" s="114" t="s">
        <v>25</v>
      </c>
    </row>
    <row r="2" spans="1:6" ht="18" x14ac:dyDescent="0.25">
      <c r="A2" s="7" t="s">
        <v>14</v>
      </c>
      <c r="B2" s="34"/>
      <c r="C2" s="27"/>
      <c r="D2" s="27"/>
      <c r="E2" s="9"/>
      <c r="F2" s="2"/>
    </row>
    <row r="3" spans="1:6" ht="127.5" x14ac:dyDescent="0.25">
      <c r="A3" s="13"/>
      <c r="B3" s="34" t="s">
        <v>171</v>
      </c>
      <c r="C3" s="27" t="s">
        <v>172</v>
      </c>
      <c r="D3" s="27" t="s">
        <v>173</v>
      </c>
      <c r="E3" s="65"/>
      <c r="F3" s="6"/>
    </row>
    <row r="4" spans="1:6" ht="127.5" x14ac:dyDescent="0.25">
      <c r="A4" s="7"/>
      <c r="B4" s="34"/>
      <c r="C4" s="27" t="s">
        <v>174</v>
      </c>
      <c r="D4" s="27" t="s">
        <v>173</v>
      </c>
      <c r="E4" s="65"/>
      <c r="F4" s="6"/>
    </row>
    <row r="5" spans="1:6" ht="89.25" x14ac:dyDescent="0.25">
      <c r="A5" s="7"/>
      <c r="B5" s="34"/>
      <c r="C5" s="27" t="s">
        <v>175</v>
      </c>
      <c r="D5" s="27" t="s">
        <v>176</v>
      </c>
      <c r="E5" s="65"/>
      <c r="F5" s="6"/>
    </row>
    <row r="6" spans="1:6" ht="76.5" x14ac:dyDescent="0.25">
      <c r="A6" s="7"/>
      <c r="B6" s="34"/>
      <c r="C6" s="27" t="s">
        <v>177</v>
      </c>
      <c r="D6" s="27" t="s">
        <v>178</v>
      </c>
      <c r="E6" s="65"/>
      <c r="F6" s="6"/>
    </row>
    <row r="7" spans="1:6" ht="38.25" x14ac:dyDescent="0.25">
      <c r="A7" s="7"/>
      <c r="B7" s="34"/>
      <c r="C7" s="27" t="s">
        <v>179</v>
      </c>
      <c r="D7" s="27" t="s">
        <v>180</v>
      </c>
      <c r="E7" s="65"/>
      <c r="F7" s="6"/>
    </row>
    <row r="8" spans="1:6" ht="76.5" x14ac:dyDescent="0.25">
      <c r="A8" s="7"/>
      <c r="B8" s="34"/>
      <c r="C8" s="27" t="s">
        <v>181</v>
      </c>
      <c r="D8" s="27" t="s">
        <v>182</v>
      </c>
      <c r="E8" s="65"/>
      <c r="F8" s="6"/>
    </row>
    <row r="9" spans="1:6" ht="89.25" x14ac:dyDescent="0.25">
      <c r="A9" s="15"/>
      <c r="B9" s="35"/>
      <c r="C9" s="27" t="s">
        <v>183</v>
      </c>
      <c r="D9" s="27" t="s">
        <v>184</v>
      </c>
      <c r="E9" s="65"/>
      <c r="F9" s="6"/>
    </row>
    <row r="10" spans="1:6" ht="76.5" x14ac:dyDescent="0.25">
      <c r="A10" s="15"/>
      <c r="B10" s="35"/>
      <c r="C10" s="27" t="s">
        <v>185</v>
      </c>
      <c r="D10" s="27" t="s">
        <v>186</v>
      </c>
      <c r="E10" s="65"/>
      <c r="F10" s="6"/>
    </row>
    <row r="11" spans="1:6" ht="102" x14ac:dyDescent="0.25">
      <c r="A11" s="15"/>
      <c r="B11" s="34" t="s">
        <v>187</v>
      </c>
      <c r="C11" s="30" t="s">
        <v>188</v>
      </c>
      <c r="D11" s="27" t="s">
        <v>189</v>
      </c>
      <c r="E11" s="65"/>
      <c r="F11" s="6"/>
    </row>
    <row r="12" spans="1:6" ht="89.25" x14ac:dyDescent="0.25">
      <c r="A12" s="15"/>
      <c r="B12" s="34"/>
      <c r="C12" s="27" t="s">
        <v>190</v>
      </c>
      <c r="D12" s="27" t="s">
        <v>191</v>
      </c>
      <c r="E12" s="65"/>
      <c r="F12" s="6"/>
    </row>
    <row r="13" spans="1:6" ht="216.75" x14ac:dyDescent="0.25">
      <c r="A13" s="15"/>
      <c r="B13" s="34" t="s">
        <v>192</v>
      </c>
      <c r="C13" s="55" t="s">
        <v>193</v>
      </c>
      <c r="D13" s="27" t="s">
        <v>194</v>
      </c>
      <c r="E13" s="65"/>
      <c r="F13" s="74"/>
    </row>
    <row r="14" spans="1:6" ht="38.25" x14ac:dyDescent="0.25">
      <c r="A14" s="15"/>
      <c r="B14" s="34"/>
      <c r="C14" s="27" t="s">
        <v>195</v>
      </c>
      <c r="D14" s="27" t="s">
        <v>196</v>
      </c>
      <c r="E14" s="117"/>
      <c r="F14" s="6"/>
    </row>
    <row r="15" spans="1:6" x14ac:dyDescent="0.25">
      <c r="A15" s="40"/>
      <c r="B15" s="40"/>
      <c r="C15" s="40"/>
      <c r="D15" s="40"/>
      <c r="E15" s="40"/>
    </row>
  </sheetData>
  <dataValidations count="1">
    <dataValidation type="list" allowBlank="1" showInputMessage="1" showErrorMessage="1" sqref="E3:E14" xr:uid="{00000000-0002-0000-0800-000000000000}">
      <formula1>"Yes, Somewhat, No, N/A"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Start Here</vt:lpstr>
      <vt:lpstr>Results</vt:lpstr>
      <vt:lpstr>1. Unboxing&amp;Setting Up</vt:lpstr>
      <vt:lpstr>2. Instructions</vt:lpstr>
      <vt:lpstr>3. Organization&amp;Simplification</vt:lpstr>
      <vt:lpstr>4. Consistency &amp; Flexibility</vt:lpstr>
      <vt:lpstr>5. Integration of Phys&amp;Virtual</vt:lpstr>
      <vt:lpstr>6. User Interaction</vt:lpstr>
      <vt:lpstr>7. Comfort</vt:lpstr>
      <vt:lpstr>8. Feedback to the User</vt:lpstr>
      <vt:lpstr>9. Intuitiveness of Virtual</vt:lpstr>
      <vt:lpstr>10. Collaboration</vt:lpstr>
      <vt:lpstr>11. Privacy</vt:lpstr>
      <vt:lpstr>12. Device Maintainability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Derby, Jessyca L.</cp:lastModifiedBy>
  <cp:revision/>
  <dcterms:created xsi:type="dcterms:W3CDTF">2018-09-06T23:26:30Z</dcterms:created>
  <dcterms:modified xsi:type="dcterms:W3CDTF">2023-10-22T23:13:05Z</dcterms:modified>
  <cp:category/>
  <cp:contentStatus/>
</cp:coreProperties>
</file>